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pou_000\Documents\"/>
    </mc:Choice>
  </mc:AlternateContent>
  <bookViews>
    <workbookView xWindow="0" yWindow="0" windowWidth="23040" windowHeight="8832"/>
  </bookViews>
  <sheets>
    <sheet name="Recap" sheetId="1" r:id="rId1"/>
    <sheet name="Simulation comba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 s="1"/>
  <c r="B18" i="1"/>
  <c r="B7" i="1"/>
  <c r="F5" i="1"/>
  <c r="B4" i="1" l="1"/>
  <c r="B13" i="1" s="1"/>
  <c r="F9" i="1"/>
  <c r="F6" i="1"/>
  <c r="B5" i="1" l="1"/>
  <c r="B10" i="1"/>
  <c r="B12" i="1" s="1"/>
  <c r="D16" i="1"/>
  <c r="E16" i="1" s="1"/>
  <c r="F16" i="1" s="1"/>
  <c r="G16" i="1" s="1"/>
  <c r="H16" i="1" s="1"/>
  <c r="C17" i="1" l="1"/>
  <c r="B14" i="1"/>
  <c r="C2" i="2"/>
  <c r="D2" i="2" s="1"/>
  <c r="E2" i="2" s="1"/>
  <c r="F2" i="2" s="1"/>
  <c r="B3" i="2" s="1"/>
  <c r="D17" i="1" l="1"/>
  <c r="C18" i="1"/>
  <c r="C3" i="2"/>
  <c r="D3" i="2" s="1"/>
  <c r="E17" i="1" l="1"/>
  <c r="D18" i="1"/>
  <c r="E3" i="2"/>
  <c r="F3" i="2" s="1"/>
  <c r="B4" i="2" s="1"/>
  <c r="C4" i="2" s="1"/>
  <c r="D4" i="2" s="1"/>
  <c r="E4" i="2" s="1"/>
  <c r="F17" i="1" l="1"/>
  <c r="E18" i="1"/>
  <c r="F4" i="2"/>
  <c r="B5" i="2" s="1"/>
  <c r="C5" i="2" s="1"/>
  <c r="D5" i="2" s="1"/>
  <c r="E5" i="2" s="1"/>
  <c r="G17" i="1" l="1"/>
  <c r="F18" i="1"/>
  <c r="F5" i="2"/>
  <c r="B6" i="2" s="1"/>
  <c r="C6" i="2" s="1"/>
  <c r="D6" i="2" s="1"/>
  <c r="E6" i="2" s="1"/>
  <c r="H17" i="1" l="1"/>
  <c r="G18" i="1"/>
  <c r="F6" i="2"/>
  <c r="B7" i="2" s="1"/>
  <c r="C7" i="2" s="1"/>
  <c r="D7" i="2" s="1"/>
  <c r="E7" i="2" s="1"/>
  <c r="I17" i="1" l="1"/>
  <c r="I18" i="1" s="1"/>
  <c r="H18" i="1"/>
  <c r="F7" i="2"/>
  <c r="B8" i="2" s="1"/>
  <c r="C8" i="2" s="1"/>
  <c r="D8" i="2" s="1"/>
  <c r="E8" i="2" s="1"/>
  <c r="F8" i="2" l="1"/>
  <c r="B9" i="2" s="1"/>
  <c r="C9" i="2" s="1"/>
  <c r="D9" i="2" s="1"/>
  <c r="E9" i="2" s="1"/>
  <c r="F9" i="2" l="1"/>
  <c r="B10" i="2" s="1"/>
  <c r="C10" i="2" s="1"/>
  <c r="D10" i="2" s="1"/>
  <c r="E10" i="2" s="1"/>
  <c r="F10" i="2" l="1"/>
  <c r="B11" i="2" s="1"/>
  <c r="C11" i="2" s="1"/>
  <c r="D11" i="2" s="1"/>
  <c r="E11" i="2" s="1"/>
  <c r="F11" i="2" l="1"/>
  <c r="B12" i="2" s="1"/>
  <c r="C12" i="2" s="1"/>
  <c r="D12" i="2" s="1"/>
  <c r="E12" i="2" s="1"/>
  <c r="F12" i="2" l="1"/>
  <c r="B13" i="2" s="1"/>
  <c r="C13" i="2" s="1"/>
  <c r="D13" i="2" s="1"/>
  <c r="E13" i="2" s="1"/>
  <c r="F13" i="2" l="1"/>
  <c r="B14" i="2" s="1"/>
  <c r="C14" i="2" s="1"/>
  <c r="D14" i="2" s="1"/>
  <c r="E14" i="2" s="1"/>
  <c r="F14" i="2" l="1"/>
  <c r="B15" i="2" s="1"/>
  <c r="C15" i="2" s="1"/>
  <c r="D15" i="2" s="1"/>
  <c r="E15" i="2" s="1"/>
  <c r="F15" i="2" l="1"/>
  <c r="B16" i="2" s="1"/>
  <c r="C16" i="2" s="1"/>
  <c r="D16" i="2" s="1"/>
  <c r="E16" i="2" s="1"/>
  <c r="F16" i="2" l="1"/>
  <c r="B17" i="2" s="1"/>
  <c r="C17" i="2" s="1"/>
  <c r="D17" i="2" s="1"/>
  <c r="E17" i="2" s="1"/>
  <c r="F17" i="2" l="1"/>
  <c r="B18" i="2" s="1"/>
  <c r="C18" i="2" s="1"/>
  <c r="D18" i="2" s="1"/>
  <c r="E18" i="2" s="1"/>
  <c r="F18" i="2" l="1"/>
  <c r="B19" i="2" s="1"/>
  <c r="C19" i="2" s="1"/>
  <c r="D19" i="2" s="1"/>
  <c r="E19" i="2" s="1"/>
  <c r="F19" i="2" l="1"/>
  <c r="B20" i="2" s="1"/>
  <c r="C20" i="2" s="1"/>
  <c r="D20" i="2" s="1"/>
  <c r="E20" i="2" s="1"/>
  <c r="F20" i="2" l="1"/>
  <c r="B21" i="2" s="1"/>
  <c r="C21" i="2" s="1"/>
  <c r="D21" i="2" s="1"/>
  <c r="E21" i="2" s="1"/>
  <c r="F21" i="2" l="1"/>
  <c r="B22" i="2" s="1"/>
  <c r="C22" i="2" s="1"/>
  <c r="D22" i="2" s="1"/>
  <c r="E22" i="2" s="1"/>
  <c r="F22" i="2" l="1"/>
  <c r="B23" i="2" s="1"/>
  <c r="C23" i="2" s="1"/>
  <c r="D23" i="2" s="1"/>
  <c r="E23" i="2" s="1"/>
  <c r="F23" i="2" l="1"/>
  <c r="B24" i="2" s="1"/>
  <c r="C24" i="2" s="1"/>
  <c r="D24" i="2" s="1"/>
  <c r="E24" i="2" s="1"/>
  <c r="F24" i="2" l="1"/>
  <c r="B25" i="2" s="1"/>
  <c r="C25" i="2" s="1"/>
  <c r="D25" i="2" s="1"/>
  <c r="E25" i="2" s="1"/>
  <c r="F25" i="2" l="1"/>
  <c r="B26" i="2" s="1"/>
  <c r="C26" i="2" s="1"/>
  <c r="D26" i="2" s="1"/>
  <c r="E26" i="2" s="1"/>
  <c r="F26" i="2" l="1"/>
  <c r="B27" i="2" s="1"/>
  <c r="C27" i="2" s="1"/>
  <c r="D27" i="2" s="1"/>
  <c r="E27" i="2" s="1"/>
  <c r="F27" i="2" l="1"/>
  <c r="B28" i="2" s="1"/>
  <c r="C28" i="2" s="1"/>
  <c r="D28" i="2" s="1"/>
  <c r="E28" i="2" s="1"/>
  <c r="F28" i="2" l="1"/>
  <c r="B29" i="2" s="1"/>
  <c r="C29" i="2" s="1"/>
  <c r="D29" i="2" s="1"/>
  <c r="E29" i="2" s="1"/>
  <c r="F29" i="2" l="1"/>
  <c r="B30" i="2" s="1"/>
  <c r="C30" i="2" s="1"/>
  <c r="D30" i="2" s="1"/>
  <c r="E30" i="2" s="1"/>
  <c r="F30" i="2" l="1"/>
  <c r="B31" i="2" s="1"/>
  <c r="C31" i="2" s="1"/>
  <c r="D31" i="2" s="1"/>
  <c r="E31" i="2" s="1"/>
  <c r="F31" i="2" l="1"/>
  <c r="B32" i="2" s="1"/>
  <c r="C32" i="2" s="1"/>
  <c r="D32" i="2" s="1"/>
  <c r="E32" i="2" s="1"/>
  <c r="F32" i="2" l="1"/>
  <c r="B33" i="2" s="1"/>
  <c r="C33" i="2" s="1"/>
  <c r="D33" i="2" s="1"/>
  <c r="E33" i="2" s="1"/>
  <c r="F33" i="2" l="1"/>
  <c r="B34" i="2" s="1"/>
  <c r="C34" i="2" s="1"/>
  <c r="D34" i="2" s="1"/>
  <c r="E34" i="2" s="1"/>
  <c r="F34" i="2" l="1"/>
  <c r="B35" i="2" s="1"/>
  <c r="C35" i="2" s="1"/>
  <c r="D35" i="2" s="1"/>
  <c r="E35" i="2" s="1"/>
  <c r="F35" i="2" l="1"/>
  <c r="B36" i="2" s="1"/>
  <c r="C36" i="2" s="1"/>
  <c r="D36" i="2" s="1"/>
  <c r="E36" i="2" s="1"/>
  <c r="F36" i="2" l="1"/>
  <c r="B37" i="2" s="1"/>
  <c r="C37" i="2" s="1"/>
  <c r="D37" i="2" s="1"/>
  <c r="E37" i="2" s="1"/>
  <c r="F37" i="2" l="1"/>
  <c r="B38" i="2" s="1"/>
  <c r="C38" i="2" s="1"/>
  <c r="D38" i="2" s="1"/>
  <c r="E38" i="2" s="1"/>
  <c r="F38" i="2" l="1"/>
  <c r="B39" i="2" s="1"/>
  <c r="C39" i="2" s="1"/>
  <c r="D39" i="2" s="1"/>
  <c r="E39" i="2" s="1"/>
  <c r="F39" i="2" l="1"/>
  <c r="B40" i="2" s="1"/>
  <c r="C40" i="2" s="1"/>
  <c r="D40" i="2" s="1"/>
  <c r="E40" i="2" s="1"/>
  <c r="F40" i="2" l="1"/>
  <c r="B41" i="2" s="1"/>
  <c r="C41" i="2" s="1"/>
  <c r="D41" i="2" s="1"/>
  <c r="E41" i="2" s="1"/>
  <c r="F41" i="2" l="1"/>
  <c r="B42" i="2" s="1"/>
  <c r="C42" i="2" s="1"/>
  <c r="D42" i="2" s="1"/>
  <c r="E42" i="2" s="1"/>
  <c r="F42" i="2" l="1"/>
  <c r="B43" i="2" s="1"/>
  <c r="C43" i="2" s="1"/>
  <c r="D43" i="2" s="1"/>
  <c r="E43" i="2" s="1"/>
  <c r="F43" i="2" l="1"/>
  <c r="B44" i="2" s="1"/>
  <c r="C44" i="2" s="1"/>
  <c r="D44" i="2" s="1"/>
  <c r="E44" i="2" s="1"/>
  <c r="F44" i="2" l="1"/>
  <c r="B45" i="2" s="1"/>
  <c r="C45" i="2" s="1"/>
  <c r="D45" i="2" s="1"/>
  <c r="E45" i="2" s="1"/>
  <c r="F45" i="2" l="1"/>
  <c r="B46" i="2" s="1"/>
  <c r="C46" i="2" s="1"/>
  <c r="D46" i="2" s="1"/>
  <c r="E46" i="2" s="1"/>
  <c r="F46" i="2" l="1"/>
  <c r="B47" i="2" s="1"/>
  <c r="C47" i="2" s="1"/>
  <c r="D47" i="2" s="1"/>
  <c r="E47" i="2" s="1"/>
  <c r="F47" i="2" l="1"/>
  <c r="B48" i="2" s="1"/>
  <c r="C48" i="2" s="1"/>
  <c r="D48" i="2" s="1"/>
  <c r="E48" i="2" s="1"/>
  <c r="F48" i="2" l="1"/>
  <c r="B49" i="2" s="1"/>
  <c r="C49" i="2" s="1"/>
  <c r="D49" i="2" s="1"/>
  <c r="E49" i="2" s="1"/>
  <c r="F49" i="2" l="1"/>
  <c r="B50" i="2" s="1"/>
  <c r="C50" i="2" s="1"/>
  <c r="D50" i="2" s="1"/>
  <c r="E50" i="2" s="1"/>
  <c r="F50" i="2" l="1"/>
  <c r="B51" i="2" s="1"/>
  <c r="C51" i="2" s="1"/>
  <c r="D51" i="2" s="1"/>
  <c r="E51" i="2" s="1"/>
  <c r="F51" i="2" l="1"/>
  <c r="B52" i="2" s="1"/>
  <c r="C52" i="2" s="1"/>
  <c r="D52" i="2" s="1"/>
  <c r="E52" i="2" s="1"/>
  <c r="F52" i="2" l="1"/>
  <c r="B53" i="2" s="1"/>
  <c r="C53" i="2" s="1"/>
  <c r="D53" i="2" s="1"/>
  <c r="E53" i="2" s="1"/>
  <c r="F53" i="2" l="1"/>
  <c r="B54" i="2" s="1"/>
  <c r="C54" i="2" s="1"/>
  <c r="D54" i="2" s="1"/>
  <c r="E54" i="2" s="1"/>
  <c r="F54" i="2" l="1"/>
  <c r="B55" i="2" s="1"/>
  <c r="C55" i="2" s="1"/>
  <c r="D55" i="2" s="1"/>
  <c r="E55" i="2" s="1"/>
  <c r="F55" i="2" l="1"/>
  <c r="B56" i="2" s="1"/>
  <c r="C56" i="2" s="1"/>
  <c r="D56" i="2" s="1"/>
  <c r="E56" i="2" s="1"/>
  <c r="F56" i="2" l="1"/>
  <c r="B57" i="2" s="1"/>
  <c r="C57" i="2" s="1"/>
  <c r="D57" i="2" s="1"/>
  <c r="E57" i="2" s="1"/>
  <c r="F57" i="2" l="1"/>
  <c r="B58" i="2" s="1"/>
  <c r="C58" i="2" s="1"/>
  <c r="D58" i="2" s="1"/>
  <c r="E58" i="2" s="1"/>
  <c r="F58" i="2" l="1"/>
  <c r="B59" i="2" s="1"/>
  <c r="C59" i="2" s="1"/>
  <c r="D59" i="2" s="1"/>
  <c r="E59" i="2" s="1"/>
  <c r="F59" i="2" l="1"/>
  <c r="B60" i="2" s="1"/>
  <c r="C60" i="2" s="1"/>
  <c r="D60" i="2" s="1"/>
  <c r="E60" i="2" s="1"/>
  <c r="F60" i="2" l="1"/>
  <c r="B61" i="2" s="1"/>
  <c r="C61" i="2" s="1"/>
  <c r="D61" i="2" s="1"/>
  <c r="E61" i="2" s="1"/>
  <c r="F61" i="2" l="1"/>
  <c r="B62" i="2" s="1"/>
  <c r="C62" i="2" s="1"/>
  <c r="D62" i="2" s="1"/>
  <c r="E62" i="2" s="1"/>
  <c r="F62" i="2" l="1"/>
  <c r="B63" i="2" s="1"/>
  <c r="C63" i="2" s="1"/>
  <c r="D63" i="2" s="1"/>
  <c r="E63" i="2" s="1"/>
  <c r="F63" i="2" l="1"/>
  <c r="B64" i="2" s="1"/>
  <c r="C64" i="2" s="1"/>
  <c r="D64" i="2" s="1"/>
  <c r="E64" i="2" s="1"/>
  <c r="F64" i="2" l="1"/>
  <c r="B65" i="2" s="1"/>
  <c r="C65" i="2" s="1"/>
  <c r="D65" i="2" s="1"/>
  <c r="E65" i="2" s="1"/>
  <c r="F65" i="2" l="1"/>
  <c r="B66" i="2" s="1"/>
  <c r="C66" i="2" s="1"/>
  <c r="D66" i="2" s="1"/>
  <c r="E66" i="2" s="1"/>
  <c r="F66" i="2" l="1"/>
  <c r="B67" i="2" s="1"/>
  <c r="C67" i="2" s="1"/>
  <c r="D67" i="2" s="1"/>
  <c r="E67" i="2" s="1"/>
  <c r="F67" i="2" l="1"/>
  <c r="B68" i="2" s="1"/>
  <c r="C68" i="2" s="1"/>
  <c r="D68" i="2" s="1"/>
  <c r="E68" i="2" s="1"/>
  <c r="F68" i="2" l="1"/>
  <c r="B69" i="2" s="1"/>
  <c r="C69" i="2" s="1"/>
  <c r="D69" i="2" s="1"/>
  <c r="E69" i="2" s="1"/>
  <c r="F69" i="2" l="1"/>
  <c r="B70" i="2" s="1"/>
  <c r="C70" i="2" s="1"/>
  <c r="D70" i="2" s="1"/>
  <c r="E70" i="2" s="1"/>
  <c r="F70" i="2" l="1"/>
  <c r="B71" i="2" s="1"/>
  <c r="C71" i="2" s="1"/>
  <c r="D71" i="2" s="1"/>
  <c r="E71" i="2" s="1"/>
  <c r="F71" i="2" l="1"/>
  <c r="B72" i="2" s="1"/>
  <c r="C72" i="2" s="1"/>
  <c r="D72" i="2" s="1"/>
  <c r="E72" i="2" s="1"/>
  <c r="F72" i="2" l="1"/>
  <c r="B73" i="2" s="1"/>
  <c r="C73" i="2" s="1"/>
  <c r="D73" i="2" s="1"/>
  <c r="E73" i="2" s="1"/>
  <c r="F73" i="2" l="1"/>
  <c r="B74" i="2" s="1"/>
  <c r="C74" i="2" s="1"/>
  <c r="D74" i="2" s="1"/>
  <c r="E74" i="2" s="1"/>
  <c r="F74" i="2" l="1"/>
  <c r="B75" i="2" s="1"/>
  <c r="C75" i="2" s="1"/>
  <c r="D75" i="2" s="1"/>
  <c r="E75" i="2" s="1"/>
  <c r="F75" i="2" l="1"/>
  <c r="B76" i="2" s="1"/>
  <c r="C76" i="2" s="1"/>
  <c r="D76" i="2" s="1"/>
  <c r="E76" i="2" s="1"/>
  <c r="F76" i="2" l="1"/>
  <c r="B77" i="2" s="1"/>
  <c r="C77" i="2" s="1"/>
  <c r="D77" i="2" s="1"/>
  <c r="E77" i="2" s="1"/>
  <c r="F77" i="2" l="1"/>
  <c r="B78" i="2" s="1"/>
  <c r="C78" i="2" s="1"/>
  <c r="D78" i="2" s="1"/>
  <c r="E78" i="2" s="1"/>
  <c r="F78" i="2" l="1"/>
  <c r="B79" i="2" s="1"/>
  <c r="C79" i="2" s="1"/>
  <c r="D79" i="2" s="1"/>
  <c r="E79" i="2" s="1"/>
  <c r="F79" i="2" l="1"/>
  <c r="B80" i="2" s="1"/>
  <c r="C80" i="2" s="1"/>
  <c r="D80" i="2" s="1"/>
  <c r="E80" i="2" l="1"/>
  <c r="F80" i="2" s="1"/>
  <c r="B81" i="2" s="1"/>
  <c r="C81" i="2" s="1"/>
  <c r="D81" i="2" s="1"/>
  <c r="E81" i="2" l="1"/>
  <c r="F81" i="2" s="1"/>
  <c r="B82" i="2" s="1"/>
  <c r="C82" i="2" s="1"/>
  <c r="D82" i="2" s="1"/>
  <c r="E82" i="2" l="1"/>
  <c r="F82" i="2" s="1"/>
  <c r="B83" i="2" s="1"/>
  <c r="C83" i="2" s="1"/>
  <c r="D83" i="2" s="1"/>
  <c r="E83" i="2" l="1"/>
  <c r="F83" i="2" s="1"/>
  <c r="B84" i="2" s="1"/>
  <c r="C84" i="2" s="1"/>
  <c r="D84" i="2" s="1"/>
  <c r="E84" i="2" l="1"/>
  <c r="F84" i="2" s="1"/>
  <c r="B85" i="2" s="1"/>
  <c r="C85" i="2" s="1"/>
  <c r="D85" i="2" s="1"/>
  <c r="E85" i="2" l="1"/>
  <c r="F85" i="2" s="1"/>
  <c r="B86" i="2" s="1"/>
  <c r="C86" i="2" s="1"/>
  <c r="D86" i="2" s="1"/>
  <c r="E86" i="2" l="1"/>
  <c r="F86" i="2" s="1"/>
  <c r="B87" i="2" s="1"/>
  <c r="C87" i="2" s="1"/>
  <c r="D87" i="2" s="1"/>
  <c r="E87" i="2" l="1"/>
  <c r="F87" i="2" s="1"/>
  <c r="B88" i="2" s="1"/>
  <c r="C88" i="2" s="1"/>
  <c r="D88" i="2" s="1"/>
  <c r="E88" i="2" l="1"/>
  <c r="F88" i="2" s="1"/>
  <c r="B89" i="2" s="1"/>
  <c r="C89" i="2" s="1"/>
  <c r="D89" i="2" s="1"/>
  <c r="E89" i="2" l="1"/>
  <c r="F89" i="2" s="1"/>
  <c r="B90" i="2" s="1"/>
  <c r="C90" i="2" s="1"/>
  <c r="D90" i="2" s="1"/>
  <c r="E90" i="2" l="1"/>
  <c r="F90" i="2" s="1"/>
  <c r="B91" i="2" s="1"/>
  <c r="C91" i="2" s="1"/>
  <c r="D91" i="2" s="1"/>
  <c r="E91" i="2" l="1"/>
  <c r="F91" i="2" s="1"/>
  <c r="B92" i="2" s="1"/>
  <c r="C92" i="2" s="1"/>
  <c r="D92" i="2" s="1"/>
  <c r="E92" i="2" l="1"/>
  <c r="F92" i="2" s="1"/>
  <c r="B93" i="2" s="1"/>
  <c r="C93" i="2" s="1"/>
  <c r="D93" i="2" s="1"/>
  <c r="E93" i="2" l="1"/>
  <c r="F93" i="2" s="1"/>
  <c r="B94" i="2" s="1"/>
  <c r="C94" i="2" s="1"/>
  <c r="D94" i="2" s="1"/>
  <c r="E94" i="2" l="1"/>
  <c r="F94" i="2" s="1"/>
  <c r="B95" i="2" s="1"/>
  <c r="C95" i="2" s="1"/>
  <c r="D95" i="2" s="1"/>
  <c r="E95" i="2" l="1"/>
  <c r="F95" i="2" s="1"/>
  <c r="B96" i="2" s="1"/>
  <c r="C96" i="2" s="1"/>
  <c r="D96" i="2" s="1"/>
  <c r="E96" i="2" l="1"/>
  <c r="F96" i="2" s="1"/>
  <c r="B97" i="2" s="1"/>
  <c r="C97" i="2" s="1"/>
  <c r="D97" i="2" s="1"/>
  <c r="E97" i="2" l="1"/>
  <c r="F97" i="2" s="1"/>
  <c r="B98" i="2" s="1"/>
  <c r="C98" i="2" s="1"/>
  <c r="D98" i="2" s="1"/>
  <c r="E98" i="2" l="1"/>
  <c r="F98" i="2" s="1"/>
  <c r="B99" i="2" s="1"/>
  <c r="C99" i="2" s="1"/>
  <c r="D99" i="2" s="1"/>
  <c r="E99" i="2" l="1"/>
  <c r="F99" i="2" s="1"/>
  <c r="B100" i="2" s="1"/>
  <c r="C100" i="2" s="1"/>
  <c r="D100" i="2" s="1"/>
  <c r="E100" i="2" l="1"/>
  <c r="F100" i="2" s="1"/>
  <c r="B101" i="2" s="1"/>
  <c r="C101" i="2" s="1"/>
  <c r="D101" i="2" s="1"/>
  <c r="E101" i="2" l="1"/>
  <c r="F101" i="2" s="1"/>
  <c r="B102" i="2" s="1"/>
  <c r="C102" i="2" s="1"/>
  <c r="D102" i="2" s="1"/>
  <c r="E102" i="2" l="1"/>
  <c r="F102" i="2" s="1"/>
  <c r="B103" i="2" s="1"/>
  <c r="C103" i="2" s="1"/>
  <c r="D103" i="2" s="1"/>
  <c r="E103" i="2" l="1"/>
  <c r="F103" i="2" s="1"/>
  <c r="B104" i="2" s="1"/>
  <c r="C104" i="2" s="1"/>
  <c r="D104" i="2" s="1"/>
  <c r="E104" i="2" l="1"/>
  <c r="F104" i="2" s="1"/>
  <c r="B105" i="2" s="1"/>
  <c r="C105" i="2" s="1"/>
  <c r="D105" i="2" s="1"/>
  <c r="E105" i="2" l="1"/>
  <c r="F105" i="2" s="1"/>
  <c r="B106" i="2" s="1"/>
  <c r="C106" i="2" s="1"/>
  <c r="D106" i="2" s="1"/>
  <c r="E106" i="2" l="1"/>
  <c r="F106" i="2" s="1"/>
  <c r="B107" i="2" s="1"/>
  <c r="C107" i="2" s="1"/>
  <c r="D107" i="2" s="1"/>
  <c r="E107" i="2" l="1"/>
  <c r="F107" i="2" s="1"/>
  <c r="B108" i="2" s="1"/>
  <c r="C108" i="2" s="1"/>
  <c r="D108" i="2" s="1"/>
  <c r="E108" i="2" l="1"/>
  <c r="F108" i="2" s="1"/>
  <c r="B109" i="2" s="1"/>
  <c r="C109" i="2" s="1"/>
  <c r="D109" i="2" s="1"/>
  <c r="E109" i="2" l="1"/>
  <c r="F109" i="2" s="1"/>
  <c r="B110" i="2" s="1"/>
  <c r="C110" i="2" s="1"/>
  <c r="D110" i="2" s="1"/>
  <c r="E110" i="2" l="1"/>
  <c r="F110" i="2" s="1"/>
  <c r="B111" i="2" s="1"/>
  <c r="C111" i="2" s="1"/>
  <c r="D111" i="2" s="1"/>
  <c r="E111" i="2" l="1"/>
  <c r="F111" i="2" s="1"/>
  <c r="B112" i="2" s="1"/>
  <c r="C112" i="2" s="1"/>
  <c r="D112" i="2" s="1"/>
  <c r="E112" i="2" s="1"/>
  <c r="F112" i="2" s="1"/>
  <c r="B113" i="2" s="1"/>
  <c r="C113" i="2" s="1"/>
  <c r="D113" i="2" s="1"/>
  <c r="E113" i="2" l="1"/>
  <c r="F113" i="2" s="1"/>
  <c r="B114" i="2" s="1"/>
  <c r="C114" i="2" s="1"/>
  <c r="D114" i="2" s="1"/>
  <c r="E114" i="2" l="1"/>
  <c r="F114" i="2" s="1"/>
  <c r="B115" i="2" s="1"/>
  <c r="C115" i="2" s="1"/>
  <c r="D115" i="2" s="1"/>
  <c r="E115" i="2" l="1"/>
  <c r="F115" i="2" s="1"/>
  <c r="B116" i="2" s="1"/>
  <c r="C116" i="2" s="1"/>
  <c r="D116" i="2" s="1"/>
  <c r="E116" i="2" l="1"/>
  <c r="F116" i="2" s="1"/>
  <c r="B117" i="2" s="1"/>
  <c r="C117" i="2" s="1"/>
  <c r="D117" i="2" s="1"/>
  <c r="E117" i="2" l="1"/>
  <c r="F117" i="2" s="1"/>
  <c r="B118" i="2" s="1"/>
  <c r="C118" i="2" s="1"/>
  <c r="D118" i="2" s="1"/>
  <c r="E118" i="2" l="1"/>
  <c r="F118" i="2" s="1"/>
  <c r="B119" i="2" s="1"/>
  <c r="C119" i="2" s="1"/>
  <c r="D119" i="2" s="1"/>
  <c r="E119" i="2" l="1"/>
  <c r="F119" i="2" s="1"/>
  <c r="B120" i="2" s="1"/>
  <c r="C120" i="2" s="1"/>
  <c r="D120" i="2" s="1"/>
  <c r="E120" i="2" l="1"/>
  <c r="F120" i="2" s="1"/>
  <c r="B121" i="2" s="1"/>
  <c r="C121" i="2" s="1"/>
  <c r="D121" i="2" s="1"/>
  <c r="E121" i="2" l="1"/>
  <c r="F121" i="2" s="1"/>
  <c r="B122" i="2" s="1"/>
  <c r="C122" i="2" s="1"/>
  <c r="D122" i="2" s="1"/>
  <c r="E122" i="2" l="1"/>
  <c r="F122" i="2" s="1"/>
  <c r="B123" i="2" s="1"/>
  <c r="C123" i="2" s="1"/>
  <c r="D123" i="2" s="1"/>
  <c r="E123" i="2" l="1"/>
  <c r="F123" i="2" s="1"/>
  <c r="B124" i="2" s="1"/>
  <c r="C124" i="2" s="1"/>
  <c r="D124" i="2" s="1"/>
  <c r="E124" i="2" l="1"/>
  <c r="F124" i="2" s="1"/>
  <c r="B125" i="2" s="1"/>
  <c r="C125" i="2" s="1"/>
  <c r="D125" i="2" s="1"/>
  <c r="E125" i="2" l="1"/>
  <c r="F125" i="2" s="1"/>
  <c r="B126" i="2" s="1"/>
  <c r="C126" i="2" s="1"/>
  <c r="D126" i="2" s="1"/>
  <c r="E126" i="2" s="1"/>
  <c r="F126" i="2" s="1"/>
  <c r="B127" i="2" s="1"/>
  <c r="C127" i="2" s="1"/>
  <c r="D127" i="2" s="1"/>
  <c r="E127" i="2" s="1"/>
  <c r="F127" i="2" s="1"/>
  <c r="B128" i="2" s="1"/>
  <c r="C128" i="2" s="1"/>
  <c r="D128" i="2" s="1"/>
  <c r="E128" i="2" s="1"/>
  <c r="F128" i="2" s="1"/>
  <c r="B129" i="2" s="1"/>
  <c r="C129" i="2" s="1"/>
  <c r="D129" i="2" s="1"/>
  <c r="E129" i="2" s="1"/>
  <c r="F129" i="2" s="1"/>
  <c r="B130" i="2" s="1"/>
  <c r="C130" i="2" s="1"/>
  <c r="D130" i="2" s="1"/>
  <c r="E130" i="2" s="1"/>
  <c r="F130" i="2" s="1"/>
  <c r="B131" i="2" s="1"/>
  <c r="C131" i="2" s="1"/>
  <c r="D131" i="2" s="1"/>
  <c r="E131" i="2" s="1"/>
  <c r="F131" i="2" s="1"/>
  <c r="B132" i="2" s="1"/>
  <c r="C132" i="2" s="1"/>
  <c r="D132" i="2" s="1"/>
  <c r="E132" i="2" s="1"/>
  <c r="F132" i="2" s="1"/>
  <c r="B133" i="2" s="1"/>
  <c r="C133" i="2" s="1"/>
  <c r="D133" i="2" s="1"/>
  <c r="E133" i="2" s="1"/>
  <c r="F133" i="2" s="1"/>
  <c r="B134" i="2" s="1"/>
  <c r="C134" i="2" s="1"/>
  <c r="D134" i="2" s="1"/>
  <c r="E134" i="2" s="1"/>
  <c r="F134" i="2" s="1"/>
  <c r="B135" i="2" s="1"/>
  <c r="C135" i="2" s="1"/>
  <c r="D135" i="2" s="1"/>
  <c r="E135" i="2" s="1"/>
  <c r="F135" i="2" s="1"/>
  <c r="B136" i="2" s="1"/>
  <c r="C136" i="2" s="1"/>
  <c r="D136" i="2" s="1"/>
  <c r="E136" i="2" s="1"/>
  <c r="F136" i="2" s="1"/>
  <c r="B137" i="2" s="1"/>
  <c r="C137" i="2" s="1"/>
  <c r="D137" i="2" s="1"/>
  <c r="E137" i="2" s="1"/>
  <c r="F137" i="2" s="1"/>
  <c r="B138" i="2" s="1"/>
  <c r="C138" i="2" s="1"/>
  <c r="D138" i="2" s="1"/>
  <c r="E138" i="2" s="1"/>
  <c r="F138" i="2" s="1"/>
  <c r="B139" i="2" s="1"/>
  <c r="C139" i="2" s="1"/>
  <c r="D139" i="2" s="1"/>
  <c r="E139" i="2" s="1"/>
  <c r="F139" i="2" s="1"/>
  <c r="B140" i="2" s="1"/>
  <c r="C140" i="2" s="1"/>
  <c r="D140" i="2" s="1"/>
  <c r="E140" i="2" s="1"/>
  <c r="F140" i="2" s="1"/>
  <c r="B141" i="2" s="1"/>
  <c r="C141" i="2" s="1"/>
  <c r="D141" i="2" s="1"/>
  <c r="E141" i="2" s="1"/>
  <c r="F141" i="2" s="1"/>
  <c r="B142" i="2" s="1"/>
  <c r="C142" i="2" s="1"/>
  <c r="D142" i="2" s="1"/>
  <c r="E142" i="2" s="1"/>
  <c r="F142" i="2" s="1"/>
  <c r="B143" i="2" s="1"/>
  <c r="C143" i="2" s="1"/>
  <c r="D143" i="2" s="1"/>
  <c r="E143" i="2" s="1"/>
  <c r="F143" i="2" s="1"/>
  <c r="B144" i="2" s="1"/>
  <c r="C144" i="2" s="1"/>
  <c r="D144" i="2" s="1"/>
  <c r="E144" i="2" s="1"/>
  <c r="F144" i="2" s="1"/>
  <c r="B145" i="2" s="1"/>
  <c r="C145" i="2" s="1"/>
  <c r="D145" i="2" s="1"/>
  <c r="E145" i="2" s="1"/>
  <c r="F145" i="2" s="1"/>
  <c r="B146" i="2" s="1"/>
  <c r="C146" i="2" s="1"/>
  <c r="D146" i="2" s="1"/>
  <c r="E146" i="2" s="1"/>
  <c r="F146" i="2" s="1"/>
  <c r="B147" i="2" s="1"/>
  <c r="C147" i="2" s="1"/>
  <c r="D147" i="2" s="1"/>
  <c r="E147" i="2" s="1"/>
  <c r="F147" i="2" s="1"/>
  <c r="B148" i="2" s="1"/>
  <c r="C148" i="2" s="1"/>
  <c r="D148" i="2" s="1"/>
  <c r="E148" i="2" s="1"/>
  <c r="F148" i="2" s="1"/>
  <c r="B149" i="2" s="1"/>
  <c r="C149" i="2" s="1"/>
  <c r="D149" i="2" s="1"/>
  <c r="E149" i="2" s="1"/>
  <c r="F149" i="2" s="1"/>
  <c r="B150" i="2" s="1"/>
  <c r="C150" i="2" s="1"/>
  <c r="D150" i="2" s="1"/>
  <c r="E150" i="2" s="1"/>
  <c r="F150" i="2" s="1"/>
  <c r="B151" i="2" s="1"/>
  <c r="C151" i="2" s="1"/>
  <c r="D151" i="2" s="1"/>
  <c r="E151" i="2" s="1"/>
  <c r="F151" i="2" s="1"/>
  <c r="B152" i="2" s="1"/>
  <c r="C152" i="2" s="1"/>
  <c r="D152" i="2" s="1"/>
  <c r="E152" i="2" s="1"/>
  <c r="F152" i="2" s="1"/>
  <c r="B153" i="2" s="1"/>
  <c r="C153" i="2" s="1"/>
  <c r="D153" i="2" s="1"/>
  <c r="E153" i="2" s="1"/>
  <c r="F153" i="2" s="1"/>
  <c r="B154" i="2" s="1"/>
  <c r="C154" i="2" s="1"/>
  <c r="D154" i="2" s="1"/>
  <c r="E154" i="2" s="1"/>
  <c r="F154" i="2" s="1"/>
  <c r="B155" i="2" s="1"/>
  <c r="C155" i="2" s="1"/>
  <c r="D155" i="2" s="1"/>
  <c r="E155" i="2" s="1"/>
  <c r="F155" i="2" s="1"/>
  <c r="B156" i="2" s="1"/>
  <c r="C156" i="2" s="1"/>
  <c r="D156" i="2" s="1"/>
  <c r="E156" i="2" s="1"/>
  <c r="F156" i="2" s="1"/>
  <c r="B157" i="2" s="1"/>
  <c r="C157" i="2" s="1"/>
  <c r="D157" i="2" s="1"/>
  <c r="E157" i="2" s="1"/>
  <c r="F157" i="2" s="1"/>
  <c r="B158" i="2" s="1"/>
  <c r="C158" i="2" s="1"/>
  <c r="D158" i="2" s="1"/>
  <c r="E158" i="2" s="1"/>
  <c r="F158" i="2" s="1"/>
  <c r="B159" i="2" s="1"/>
  <c r="C159" i="2" s="1"/>
  <c r="D159" i="2" s="1"/>
  <c r="E159" i="2" s="1"/>
  <c r="F159" i="2" s="1"/>
  <c r="B160" i="2" s="1"/>
  <c r="C160" i="2" s="1"/>
  <c r="D160" i="2" s="1"/>
  <c r="E160" i="2" s="1"/>
  <c r="F160" i="2" s="1"/>
  <c r="B161" i="2" s="1"/>
  <c r="C161" i="2" s="1"/>
  <c r="D161" i="2" s="1"/>
  <c r="E161" i="2" s="1"/>
  <c r="F161" i="2" s="1"/>
  <c r="B162" i="2" s="1"/>
  <c r="C162" i="2" s="1"/>
  <c r="D162" i="2" s="1"/>
  <c r="E162" i="2" s="1"/>
  <c r="F162" i="2" s="1"/>
  <c r="B163" i="2" s="1"/>
  <c r="C163" i="2" s="1"/>
  <c r="D163" i="2" s="1"/>
  <c r="E163" i="2" s="1"/>
  <c r="F163" i="2" s="1"/>
  <c r="B164" i="2" s="1"/>
  <c r="C164" i="2" s="1"/>
  <c r="D164" i="2" s="1"/>
  <c r="E164" i="2" s="1"/>
  <c r="F164" i="2" s="1"/>
  <c r="B165" i="2" s="1"/>
  <c r="C165" i="2" s="1"/>
  <c r="D165" i="2" s="1"/>
  <c r="E165" i="2" s="1"/>
  <c r="F165" i="2" s="1"/>
  <c r="B166" i="2" s="1"/>
  <c r="C166" i="2" s="1"/>
  <c r="D166" i="2" s="1"/>
  <c r="E166" i="2" s="1"/>
  <c r="F166" i="2" s="1"/>
  <c r="B167" i="2" s="1"/>
  <c r="C167" i="2" s="1"/>
  <c r="D167" i="2" s="1"/>
  <c r="E167" i="2" s="1"/>
  <c r="F167" i="2" s="1"/>
  <c r="B168" i="2" s="1"/>
  <c r="C168" i="2" s="1"/>
  <c r="D168" i="2" s="1"/>
  <c r="E168" i="2" s="1"/>
  <c r="F168" i="2" s="1"/>
  <c r="B169" i="2" s="1"/>
  <c r="C169" i="2" s="1"/>
  <c r="D169" i="2" s="1"/>
  <c r="E169" i="2" s="1"/>
  <c r="F169" i="2" s="1"/>
  <c r="B170" i="2" s="1"/>
  <c r="C170" i="2" s="1"/>
  <c r="D170" i="2" s="1"/>
  <c r="E170" i="2" s="1"/>
  <c r="F170" i="2" s="1"/>
  <c r="B171" i="2" s="1"/>
  <c r="C171" i="2" s="1"/>
  <c r="D171" i="2" s="1"/>
  <c r="E171" i="2" s="1"/>
  <c r="F171" i="2" s="1"/>
  <c r="B172" i="2" s="1"/>
  <c r="C172" i="2" s="1"/>
  <c r="D172" i="2" s="1"/>
  <c r="E172" i="2" s="1"/>
  <c r="F172" i="2" s="1"/>
  <c r="B173" i="2" s="1"/>
  <c r="C173" i="2" s="1"/>
  <c r="D173" i="2" s="1"/>
  <c r="E173" i="2" s="1"/>
  <c r="F173" i="2" s="1"/>
  <c r="B174" i="2" s="1"/>
  <c r="C174" i="2" s="1"/>
  <c r="D174" i="2" s="1"/>
  <c r="E174" i="2" s="1"/>
  <c r="F174" i="2" s="1"/>
  <c r="B175" i="2" s="1"/>
  <c r="C175" i="2" s="1"/>
  <c r="D175" i="2" s="1"/>
  <c r="E175" i="2" s="1"/>
  <c r="F175" i="2" s="1"/>
  <c r="B176" i="2" s="1"/>
  <c r="C176" i="2" s="1"/>
  <c r="D176" i="2" s="1"/>
  <c r="E176" i="2" s="1"/>
  <c r="F176" i="2" s="1"/>
  <c r="B177" i="2" s="1"/>
  <c r="C177" i="2" s="1"/>
  <c r="D177" i="2" s="1"/>
  <c r="E177" i="2" s="1"/>
  <c r="F177" i="2" s="1"/>
  <c r="B178" i="2" s="1"/>
  <c r="C178" i="2" s="1"/>
  <c r="D178" i="2" s="1"/>
  <c r="E178" i="2" s="1"/>
  <c r="F178" i="2" s="1"/>
  <c r="B179" i="2" s="1"/>
  <c r="C179" i="2" s="1"/>
  <c r="D179" i="2" s="1"/>
  <c r="E179" i="2" s="1"/>
  <c r="F179" i="2" s="1"/>
  <c r="B180" i="2" s="1"/>
  <c r="C180" i="2" s="1"/>
  <c r="D180" i="2" s="1"/>
  <c r="E180" i="2" s="1"/>
  <c r="F180" i="2" s="1"/>
  <c r="B181" i="2" s="1"/>
  <c r="C181" i="2" s="1"/>
  <c r="D181" i="2" s="1"/>
  <c r="E181" i="2" s="1"/>
  <c r="F181" i="2" s="1"/>
  <c r="B182" i="2" s="1"/>
  <c r="C182" i="2" s="1"/>
  <c r="D182" i="2" s="1"/>
  <c r="E182" i="2" s="1"/>
  <c r="F182" i="2" s="1"/>
  <c r="B183" i="2" s="1"/>
  <c r="C183" i="2" s="1"/>
  <c r="D183" i="2" s="1"/>
  <c r="E183" i="2" s="1"/>
  <c r="F183" i="2" s="1"/>
  <c r="B184" i="2" s="1"/>
  <c r="C184" i="2" s="1"/>
  <c r="D184" i="2" s="1"/>
  <c r="E184" i="2" s="1"/>
  <c r="F184" i="2" s="1"/>
  <c r="B185" i="2" s="1"/>
  <c r="C185" i="2" s="1"/>
  <c r="D185" i="2" s="1"/>
  <c r="E185" i="2" s="1"/>
  <c r="F185" i="2" s="1"/>
  <c r="B186" i="2" s="1"/>
  <c r="C186" i="2" s="1"/>
  <c r="D186" i="2" s="1"/>
  <c r="E186" i="2" s="1"/>
  <c r="F186" i="2" s="1"/>
  <c r="B187" i="2" s="1"/>
  <c r="C187" i="2" s="1"/>
  <c r="D187" i="2" s="1"/>
  <c r="E187" i="2" s="1"/>
  <c r="F187" i="2" s="1"/>
  <c r="B188" i="2" s="1"/>
  <c r="C188" i="2" s="1"/>
  <c r="D188" i="2" s="1"/>
  <c r="E188" i="2" s="1"/>
  <c r="F188" i="2" s="1"/>
  <c r="B189" i="2" s="1"/>
  <c r="C189" i="2" s="1"/>
  <c r="D189" i="2" s="1"/>
  <c r="E189" i="2" s="1"/>
  <c r="F189" i="2" s="1"/>
  <c r="B190" i="2" s="1"/>
  <c r="C190" i="2" s="1"/>
  <c r="D190" i="2" s="1"/>
  <c r="E190" i="2" s="1"/>
  <c r="F190" i="2" s="1"/>
  <c r="B191" i="2" s="1"/>
  <c r="C191" i="2" s="1"/>
  <c r="D191" i="2" s="1"/>
  <c r="E191" i="2" s="1"/>
  <c r="F191" i="2" s="1"/>
  <c r="B192" i="2" s="1"/>
  <c r="C192" i="2" s="1"/>
  <c r="D192" i="2" s="1"/>
  <c r="E192" i="2" s="1"/>
  <c r="F192" i="2" s="1"/>
  <c r="B193" i="2" s="1"/>
  <c r="C193" i="2" s="1"/>
  <c r="D193" i="2" s="1"/>
  <c r="E193" i="2" s="1"/>
  <c r="F193" i="2" s="1"/>
  <c r="B194" i="2" s="1"/>
  <c r="C194" i="2" s="1"/>
  <c r="D194" i="2" s="1"/>
  <c r="E194" i="2" s="1"/>
  <c r="F194" i="2" s="1"/>
  <c r="B195" i="2" s="1"/>
  <c r="C195" i="2" s="1"/>
  <c r="D195" i="2" s="1"/>
  <c r="E195" i="2" s="1"/>
  <c r="F195" i="2" s="1"/>
  <c r="B196" i="2" s="1"/>
  <c r="C196" i="2" s="1"/>
  <c r="D196" i="2" s="1"/>
  <c r="E196" i="2" s="1"/>
  <c r="F196" i="2" s="1"/>
  <c r="B197" i="2" s="1"/>
  <c r="C197" i="2" s="1"/>
  <c r="D197" i="2" s="1"/>
  <c r="E197" i="2" s="1"/>
  <c r="F197" i="2" s="1"/>
  <c r="B198" i="2" s="1"/>
  <c r="C198" i="2" s="1"/>
  <c r="D198" i="2" s="1"/>
  <c r="E198" i="2" s="1"/>
  <c r="F198" i="2" s="1"/>
  <c r="B199" i="2" s="1"/>
  <c r="C199" i="2" s="1"/>
  <c r="D199" i="2" s="1"/>
  <c r="E199" i="2" s="1"/>
  <c r="F199" i="2" s="1"/>
  <c r="B200" i="2" s="1"/>
  <c r="C200" i="2" s="1"/>
  <c r="D200" i="2" s="1"/>
  <c r="E200" i="2" s="1"/>
  <c r="F200" i="2" s="1"/>
  <c r="B201" i="2" s="1"/>
  <c r="C201" i="2" s="1"/>
  <c r="D201" i="2" s="1"/>
  <c r="E201" i="2" s="1"/>
  <c r="F201" i="2" s="1"/>
  <c r="B202" i="2" s="1"/>
  <c r="C202" i="2" s="1"/>
  <c r="D202" i="2" s="1"/>
  <c r="E202" i="2" s="1"/>
  <c r="F202" i="2" s="1"/>
  <c r="B203" i="2" s="1"/>
  <c r="C203" i="2" s="1"/>
  <c r="D203" i="2" s="1"/>
  <c r="E203" i="2" s="1"/>
  <c r="F203" i="2" s="1"/>
  <c r="B204" i="2" s="1"/>
  <c r="C204" i="2" s="1"/>
  <c r="D204" i="2" s="1"/>
  <c r="E204" i="2" s="1"/>
  <c r="F204" i="2" s="1"/>
  <c r="B205" i="2" s="1"/>
  <c r="C205" i="2" s="1"/>
  <c r="D205" i="2" s="1"/>
  <c r="E205" i="2" s="1"/>
  <c r="F205" i="2" s="1"/>
  <c r="B206" i="2" s="1"/>
  <c r="C206" i="2" s="1"/>
  <c r="D206" i="2" s="1"/>
  <c r="E206" i="2" s="1"/>
  <c r="F206" i="2" s="1"/>
  <c r="B207" i="2" s="1"/>
  <c r="C207" i="2" s="1"/>
  <c r="D207" i="2" s="1"/>
  <c r="E207" i="2" s="1"/>
  <c r="F207" i="2" s="1"/>
  <c r="B208" i="2" s="1"/>
  <c r="C208" i="2" s="1"/>
  <c r="D208" i="2" s="1"/>
  <c r="E208" i="2" s="1"/>
  <c r="F208" i="2" s="1"/>
  <c r="B209" i="2" s="1"/>
  <c r="C209" i="2" s="1"/>
  <c r="D209" i="2" s="1"/>
  <c r="E209" i="2" s="1"/>
  <c r="F209" i="2" s="1"/>
  <c r="B210" i="2" s="1"/>
  <c r="C210" i="2" s="1"/>
  <c r="D210" i="2" s="1"/>
  <c r="E210" i="2" s="1"/>
  <c r="F210" i="2" s="1"/>
  <c r="B211" i="2" s="1"/>
  <c r="C211" i="2" s="1"/>
  <c r="D211" i="2" s="1"/>
  <c r="E211" i="2" s="1"/>
  <c r="F211" i="2" s="1"/>
  <c r="B212" i="2" s="1"/>
  <c r="C212" i="2" s="1"/>
  <c r="D212" i="2" s="1"/>
  <c r="E212" i="2" s="1"/>
  <c r="F212" i="2" s="1"/>
  <c r="B213" i="2" s="1"/>
  <c r="C213" i="2" s="1"/>
  <c r="D213" i="2" s="1"/>
  <c r="E213" i="2" s="1"/>
  <c r="F213" i="2" s="1"/>
  <c r="B214" i="2" s="1"/>
  <c r="C214" i="2" s="1"/>
  <c r="D214" i="2" s="1"/>
  <c r="E214" i="2" s="1"/>
  <c r="F214" i="2" s="1"/>
  <c r="B215" i="2" s="1"/>
  <c r="C215" i="2" s="1"/>
  <c r="D215" i="2" s="1"/>
  <c r="E215" i="2" s="1"/>
  <c r="F215" i="2" s="1"/>
  <c r="B216" i="2" s="1"/>
  <c r="C216" i="2" s="1"/>
  <c r="D216" i="2" s="1"/>
  <c r="E216" i="2" s="1"/>
  <c r="F216" i="2" s="1"/>
  <c r="B217" i="2" s="1"/>
  <c r="C217" i="2" s="1"/>
  <c r="D217" i="2" s="1"/>
  <c r="E217" i="2" s="1"/>
  <c r="F217" i="2" s="1"/>
  <c r="B218" i="2" s="1"/>
  <c r="C218" i="2" s="1"/>
  <c r="D218" i="2" s="1"/>
  <c r="E218" i="2" s="1"/>
  <c r="F218" i="2" s="1"/>
  <c r="B219" i="2" s="1"/>
  <c r="C219" i="2" s="1"/>
  <c r="D219" i="2" s="1"/>
  <c r="E219" i="2" s="1"/>
  <c r="F219" i="2" s="1"/>
  <c r="B220" i="2" s="1"/>
  <c r="C220" i="2" s="1"/>
  <c r="D220" i="2" s="1"/>
  <c r="E220" i="2" s="1"/>
  <c r="F220" i="2" s="1"/>
  <c r="B221" i="2" s="1"/>
  <c r="C221" i="2" s="1"/>
  <c r="D221" i="2" s="1"/>
  <c r="E221" i="2" s="1"/>
  <c r="F221" i="2" s="1"/>
  <c r="B222" i="2" s="1"/>
  <c r="C222" i="2" s="1"/>
  <c r="D222" i="2" s="1"/>
  <c r="E222" i="2" s="1"/>
  <c r="F222" i="2" s="1"/>
  <c r="B223" i="2" s="1"/>
  <c r="C223" i="2" s="1"/>
  <c r="D223" i="2" s="1"/>
  <c r="E223" i="2" s="1"/>
  <c r="F223" i="2" s="1"/>
  <c r="B224" i="2" s="1"/>
  <c r="C224" i="2" s="1"/>
  <c r="D224" i="2" s="1"/>
  <c r="E224" i="2" s="1"/>
  <c r="F224" i="2" s="1"/>
  <c r="B225" i="2" s="1"/>
  <c r="C225" i="2" s="1"/>
  <c r="D225" i="2" s="1"/>
  <c r="E225" i="2" s="1"/>
  <c r="F225" i="2" s="1"/>
  <c r="B226" i="2" s="1"/>
  <c r="C226" i="2" s="1"/>
  <c r="D226" i="2" s="1"/>
  <c r="E226" i="2" s="1"/>
  <c r="F226" i="2" s="1"/>
  <c r="B227" i="2" s="1"/>
  <c r="C227" i="2" s="1"/>
  <c r="D227" i="2" s="1"/>
  <c r="E227" i="2" s="1"/>
  <c r="F227" i="2" s="1"/>
  <c r="B228" i="2" s="1"/>
  <c r="C228" i="2" s="1"/>
  <c r="D228" i="2" s="1"/>
  <c r="E228" i="2" s="1"/>
  <c r="F228" i="2" s="1"/>
  <c r="B229" i="2" s="1"/>
  <c r="C229" i="2" s="1"/>
  <c r="D229" i="2" s="1"/>
  <c r="E229" i="2" s="1"/>
  <c r="F229" i="2" s="1"/>
  <c r="B230" i="2" s="1"/>
  <c r="C230" i="2" s="1"/>
  <c r="D230" i="2" s="1"/>
  <c r="E230" i="2" s="1"/>
  <c r="F230" i="2" s="1"/>
  <c r="B231" i="2" s="1"/>
  <c r="C231" i="2" s="1"/>
  <c r="D231" i="2" s="1"/>
  <c r="E231" i="2" s="1"/>
  <c r="F231" i="2" s="1"/>
  <c r="B232" i="2" s="1"/>
  <c r="C232" i="2" s="1"/>
  <c r="D232" i="2" s="1"/>
  <c r="E232" i="2" s="1"/>
  <c r="F232" i="2" s="1"/>
  <c r="B233" i="2" s="1"/>
  <c r="C233" i="2" s="1"/>
  <c r="D233" i="2" s="1"/>
  <c r="E233" i="2" s="1"/>
  <c r="F233" i="2" s="1"/>
  <c r="B234" i="2" s="1"/>
  <c r="C234" i="2" s="1"/>
  <c r="D234" i="2" s="1"/>
  <c r="E234" i="2" s="1"/>
  <c r="F234" i="2" s="1"/>
  <c r="B235" i="2" s="1"/>
  <c r="C235" i="2" s="1"/>
  <c r="D235" i="2" s="1"/>
  <c r="E235" i="2" s="1"/>
  <c r="F235" i="2" s="1"/>
  <c r="B236" i="2" s="1"/>
  <c r="C236" i="2" s="1"/>
  <c r="D236" i="2" s="1"/>
  <c r="E236" i="2" s="1"/>
  <c r="F236" i="2" s="1"/>
  <c r="B237" i="2" s="1"/>
  <c r="C237" i="2" s="1"/>
  <c r="D237" i="2" s="1"/>
  <c r="E237" i="2" s="1"/>
  <c r="F237" i="2" s="1"/>
  <c r="B238" i="2" s="1"/>
  <c r="C238" i="2" s="1"/>
  <c r="D238" i="2" s="1"/>
  <c r="E238" i="2" s="1"/>
  <c r="F238" i="2" s="1"/>
  <c r="B239" i="2" s="1"/>
  <c r="C239" i="2" s="1"/>
  <c r="D239" i="2" s="1"/>
  <c r="E239" i="2" s="1"/>
  <c r="F239" i="2" s="1"/>
  <c r="B240" i="2" s="1"/>
  <c r="C240" i="2" s="1"/>
  <c r="D240" i="2" s="1"/>
  <c r="E240" i="2" s="1"/>
  <c r="F240" i="2" s="1"/>
  <c r="B241" i="2" s="1"/>
  <c r="C241" i="2" s="1"/>
  <c r="D241" i="2" s="1"/>
  <c r="E241" i="2" s="1"/>
  <c r="F241" i="2" s="1"/>
  <c r="B242" i="2" s="1"/>
  <c r="C242" i="2" s="1"/>
  <c r="D242" i="2" s="1"/>
  <c r="E242" i="2" s="1"/>
  <c r="F242" i="2" s="1"/>
  <c r="B243" i="2" s="1"/>
  <c r="C243" i="2" s="1"/>
  <c r="D243" i="2" s="1"/>
  <c r="E243" i="2" s="1"/>
  <c r="F243" i="2" s="1"/>
  <c r="B244" i="2" s="1"/>
  <c r="C244" i="2" s="1"/>
  <c r="D244" i="2" s="1"/>
  <c r="E244" i="2" s="1"/>
  <c r="F244" i="2" s="1"/>
  <c r="B245" i="2" s="1"/>
  <c r="C245" i="2" s="1"/>
  <c r="D245" i="2" s="1"/>
  <c r="E245" i="2" s="1"/>
  <c r="F245" i="2" s="1"/>
  <c r="B246" i="2" s="1"/>
  <c r="C246" i="2" s="1"/>
  <c r="D246" i="2" s="1"/>
  <c r="E246" i="2" s="1"/>
  <c r="F246" i="2" s="1"/>
  <c r="B247" i="2" s="1"/>
  <c r="C247" i="2" s="1"/>
  <c r="D247" i="2" s="1"/>
  <c r="E247" i="2" s="1"/>
  <c r="F247" i="2" s="1"/>
  <c r="B248" i="2" s="1"/>
  <c r="C248" i="2" s="1"/>
  <c r="D248" i="2" s="1"/>
  <c r="E248" i="2" s="1"/>
  <c r="F248" i="2" s="1"/>
  <c r="B249" i="2" s="1"/>
  <c r="C249" i="2" s="1"/>
  <c r="D249" i="2" s="1"/>
  <c r="E249" i="2" s="1"/>
  <c r="F249" i="2" s="1"/>
  <c r="B250" i="2" s="1"/>
  <c r="C250" i="2" s="1"/>
  <c r="D250" i="2" s="1"/>
  <c r="E250" i="2" s="1"/>
  <c r="F250" i="2" s="1"/>
  <c r="B251" i="2" s="1"/>
  <c r="C251" i="2" s="1"/>
  <c r="D251" i="2" s="1"/>
  <c r="E251" i="2" s="1"/>
  <c r="F251" i="2" s="1"/>
  <c r="B252" i="2" s="1"/>
  <c r="C252" i="2" s="1"/>
  <c r="D252" i="2" s="1"/>
  <c r="E252" i="2" s="1"/>
  <c r="F252" i="2" s="1"/>
  <c r="B253" i="2" s="1"/>
  <c r="C253" i="2" s="1"/>
  <c r="D253" i="2" s="1"/>
  <c r="E253" i="2" s="1"/>
  <c r="F253" i="2" s="1"/>
  <c r="B254" i="2" s="1"/>
  <c r="C254" i="2" s="1"/>
  <c r="D254" i="2" s="1"/>
  <c r="E254" i="2" s="1"/>
  <c r="F254" i="2" s="1"/>
  <c r="B255" i="2" s="1"/>
  <c r="C255" i="2" s="1"/>
  <c r="D255" i="2" s="1"/>
  <c r="E255" i="2" s="1"/>
  <c r="F255" i="2" s="1"/>
  <c r="B256" i="2" s="1"/>
  <c r="C256" i="2" s="1"/>
  <c r="D256" i="2" s="1"/>
  <c r="E256" i="2" s="1"/>
  <c r="F256" i="2" s="1"/>
  <c r="B257" i="2" s="1"/>
  <c r="C257" i="2" s="1"/>
  <c r="D257" i="2" s="1"/>
  <c r="E257" i="2" s="1"/>
  <c r="F257" i="2" s="1"/>
  <c r="B258" i="2" s="1"/>
  <c r="C258" i="2" s="1"/>
  <c r="D258" i="2" s="1"/>
  <c r="E258" i="2" s="1"/>
  <c r="F258" i="2" s="1"/>
  <c r="B259" i="2" s="1"/>
  <c r="C259" i="2" s="1"/>
  <c r="D259" i="2" s="1"/>
  <c r="E259" i="2" s="1"/>
  <c r="F259" i="2" s="1"/>
  <c r="B260" i="2" s="1"/>
  <c r="C260" i="2" s="1"/>
  <c r="D260" i="2" s="1"/>
  <c r="E260" i="2" s="1"/>
  <c r="F260" i="2" s="1"/>
  <c r="B261" i="2" s="1"/>
  <c r="C261" i="2" s="1"/>
  <c r="D261" i="2" s="1"/>
  <c r="E261" i="2" s="1"/>
  <c r="F261" i="2" s="1"/>
  <c r="B262" i="2" s="1"/>
  <c r="C262" i="2" s="1"/>
  <c r="D262" i="2" s="1"/>
  <c r="E262" i="2" s="1"/>
  <c r="F262" i="2" s="1"/>
  <c r="B263" i="2" s="1"/>
  <c r="C263" i="2" s="1"/>
  <c r="D263" i="2" s="1"/>
  <c r="E263" i="2" s="1"/>
  <c r="F263" i="2" s="1"/>
  <c r="B264" i="2" s="1"/>
  <c r="C264" i="2" s="1"/>
  <c r="D264" i="2" s="1"/>
  <c r="E264" i="2" s="1"/>
  <c r="F264" i="2" s="1"/>
  <c r="B265" i="2" s="1"/>
  <c r="C265" i="2" s="1"/>
  <c r="D265" i="2" s="1"/>
  <c r="E265" i="2" s="1"/>
  <c r="F265" i="2" s="1"/>
  <c r="B266" i="2" s="1"/>
  <c r="C266" i="2" s="1"/>
  <c r="D266" i="2" s="1"/>
  <c r="E266" i="2" s="1"/>
  <c r="F266" i="2" s="1"/>
  <c r="B267" i="2" s="1"/>
  <c r="C267" i="2" s="1"/>
  <c r="D267" i="2" s="1"/>
  <c r="E267" i="2" s="1"/>
  <c r="F267" i="2" s="1"/>
  <c r="B268" i="2" s="1"/>
  <c r="C268" i="2" s="1"/>
  <c r="D268" i="2" s="1"/>
  <c r="E268" i="2" s="1"/>
  <c r="F268" i="2" s="1"/>
  <c r="B269" i="2" s="1"/>
  <c r="C269" i="2" s="1"/>
  <c r="D269" i="2" s="1"/>
  <c r="E269" i="2" s="1"/>
  <c r="F269" i="2" s="1"/>
  <c r="B270" i="2" s="1"/>
  <c r="C270" i="2" s="1"/>
  <c r="D270" i="2" s="1"/>
  <c r="E270" i="2" s="1"/>
  <c r="F270" i="2" s="1"/>
  <c r="B271" i="2" s="1"/>
  <c r="C271" i="2" s="1"/>
  <c r="D271" i="2" s="1"/>
  <c r="E271" i="2" s="1"/>
  <c r="F271" i="2" s="1"/>
  <c r="B272" i="2" s="1"/>
  <c r="C272" i="2" s="1"/>
  <c r="D272" i="2" s="1"/>
  <c r="E272" i="2" s="1"/>
  <c r="F272" i="2" s="1"/>
  <c r="B273" i="2" s="1"/>
  <c r="C273" i="2" s="1"/>
  <c r="D273" i="2" s="1"/>
  <c r="E273" i="2" s="1"/>
  <c r="F273" i="2" s="1"/>
  <c r="B274" i="2" s="1"/>
  <c r="C274" i="2" s="1"/>
  <c r="D274" i="2" s="1"/>
  <c r="E274" i="2" s="1"/>
  <c r="F274" i="2" s="1"/>
  <c r="B275" i="2" s="1"/>
  <c r="C275" i="2" s="1"/>
  <c r="D275" i="2" s="1"/>
  <c r="E275" i="2" l="1"/>
  <c r="F275" i="2" s="1"/>
  <c r="B276" i="2" s="1"/>
  <c r="C276" i="2" s="1"/>
  <c r="D276" i="2" s="1"/>
  <c r="E276" i="2" l="1"/>
  <c r="F276" i="2" s="1"/>
  <c r="B277" i="2" s="1"/>
  <c r="C277" i="2" s="1"/>
  <c r="D277" i="2" s="1"/>
  <c r="E277" i="2" l="1"/>
  <c r="F277" i="2" s="1"/>
  <c r="B278" i="2" s="1"/>
  <c r="C278" i="2" s="1"/>
  <c r="D278" i="2" s="1"/>
  <c r="E278" i="2" l="1"/>
  <c r="F278" i="2" s="1"/>
  <c r="B279" i="2" s="1"/>
  <c r="C279" i="2" s="1"/>
  <c r="D279" i="2" s="1"/>
  <c r="E279" i="2" l="1"/>
  <c r="F279" i="2" s="1"/>
  <c r="B280" i="2" s="1"/>
  <c r="C280" i="2" s="1"/>
  <c r="D280" i="2" s="1"/>
  <c r="E280" i="2" l="1"/>
  <c r="F280" i="2" s="1"/>
  <c r="B281" i="2" s="1"/>
  <c r="C281" i="2" s="1"/>
  <c r="D281" i="2" s="1"/>
  <c r="E281" i="2" l="1"/>
  <c r="F281" i="2" s="1"/>
  <c r="B282" i="2" s="1"/>
  <c r="C282" i="2" s="1"/>
  <c r="D282" i="2" s="1"/>
  <c r="E282" i="2" l="1"/>
  <c r="F282" i="2" s="1"/>
  <c r="B283" i="2" s="1"/>
  <c r="C283" i="2" s="1"/>
  <c r="D283" i="2" s="1"/>
  <c r="E283" i="2" l="1"/>
  <c r="F283" i="2" s="1"/>
  <c r="B284" i="2" s="1"/>
  <c r="C284" i="2" s="1"/>
  <c r="D284" i="2" s="1"/>
  <c r="E284" i="2" l="1"/>
  <c r="F284" i="2" s="1"/>
  <c r="B285" i="2" s="1"/>
  <c r="C285" i="2" s="1"/>
  <c r="D285" i="2" s="1"/>
  <c r="E285" i="2" l="1"/>
  <c r="F285" i="2" s="1"/>
  <c r="B286" i="2" s="1"/>
  <c r="C286" i="2" s="1"/>
  <c r="D286" i="2" s="1"/>
  <c r="E286" i="2" l="1"/>
  <c r="F286" i="2" s="1"/>
  <c r="B287" i="2" s="1"/>
  <c r="C287" i="2" s="1"/>
  <c r="D287" i="2" s="1"/>
  <c r="E287" i="2" l="1"/>
  <c r="F287" i="2" s="1"/>
  <c r="B288" i="2" s="1"/>
  <c r="C288" i="2" s="1"/>
  <c r="D288" i="2" s="1"/>
  <c r="E288" i="2" l="1"/>
  <c r="F288" i="2" s="1"/>
  <c r="B289" i="2" s="1"/>
  <c r="C289" i="2" s="1"/>
  <c r="D289" i="2" s="1"/>
  <c r="E289" i="2" l="1"/>
  <c r="F289" i="2" s="1"/>
  <c r="B290" i="2" s="1"/>
  <c r="C290" i="2" s="1"/>
  <c r="D290" i="2" s="1"/>
  <c r="E290" i="2" l="1"/>
  <c r="F290" i="2" s="1"/>
  <c r="B291" i="2" s="1"/>
  <c r="C291" i="2" s="1"/>
  <c r="D291" i="2" s="1"/>
  <c r="E291" i="2" l="1"/>
  <c r="F291" i="2" s="1"/>
  <c r="B292" i="2" s="1"/>
  <c r="C292" i="2" s="1"/>
  <c r="D292" i="2" s="1"/>
  <c r="E292" i="2" l="1"/>
  <c r="F292" i="2" s="1"/>
  <c r="B293" i="2" s="1"/>
  <c r="C293" i="2" s="1"/>
  <c r="D293" i="2" s="1"/>
  <c r="E293" i="2" l="1"/>
  <c r="F293" i="2" s="1"/>
  <c r="B294" i="2" s="1"/>
  <c r="C294" i="2" s="1"/>
  <c r="D294" i="2" s="1"/>
  <c r="E294" i="2" l="1"/>
  <c r="F294" i="2" s="1"/>
  <c r="B295" i="2" s="1"/>
  <c r="C295" i="2" s="1"/>
  <c r="D295" i="2" s="1"/>
  <c r="E295" i="2" l="1"/>
  <c r="F295" i="2" s="1"/>
  <c r="B296" i="2" s="1"/>
  <c r="C296" i="2" s="1"/>
  <c r="D296" i="2" s="1"/>
  <c r="E296" i="2" l="1"/>
  <c r="F296" i="2" s="1"/>
  <c r="B297" i="2" s="1"/>
  <c r="C297" i="2" s="1"/>
  <c r="D297" i="2" s="1"/>
  <c r="E297" i="2" l="1"/>
  <c r="F297" i="2" s="1"/>
  <c r="B298" i="2" s="1"/>
  <c r="C298" i="2" s="1"/>
  <c r="D298" i="2" s="1"/>
  <c r="E298" i="2" l="1"/>
  <c r="F298" i="2" s="1"/>
  <c r="B299" i="2" s="1"/>
  <c r="C299" i="2" s="1"/>
  <c r="D299" i="2" s="1"/>
  <c r="E299" i="2" l="1"/>
  <c r="F299" i="2" s="1"/>
  <c r="B300" i="2" s="1"/>
  <c r="C300" i="2" s="1"/>
  <c r="D300" i="2" s="1"/>
  <c r="E300" i="2" l="1"/>
  <c r="F300" i="2" s="1"/>
  <c r="B301" i="2" s="1"/>
  <c r="C301" i="2" s="1"/>
  <c r="D301" i="2" s="1"/>
  <c r="E301" i="2" l="1"/>
  <c r="F301" i="2" s="1"/>
  <c r="B302" i="2" s="1"/>
  <c r="C302" i="2" s="1"/>
  <c r="D302" i="2" s="1"/>
  <c r="E302" i="2" l="1"/>
  <c r="F302" i="2" s="1"/>
  <c r="B303" i="2" s="1"/>
  <c r="C303" i="2" s="1"/>
  <c r="D303" i="2" s="1"/>
  <c r="E303" i="2" l="1"/>
  <c r="F303" i="2" s="1"/>
  <c r="B304" i="2" s="1"/>
  <c r="C304" i="2" s="1"/>
  <c r="D304" i="2" s="1"/>
  <c r="E304" i="2" l="1"/>
  <c r="F304" i="2" s="1"/>
  <c r="B305" i="2" s="1"/>
  <c r="C305" i="2" s="1"/>
  <c r="D305" i="2" s="1"/>
  <c r="E305" i="2" l="1"/>
  <c r="F305" i="2" s="1"/>
  <c r="B306" i="2" s="1"/>
  <c r="C306" i="2" s="1"/>
  <c r="D306" i="2" s="1"/>
  <c r="E306" i="2" l="1"/>
  <c r="F306" i="2" s="1"/>
  <c r="B307" i="2" s="1"/>
  <c r="C307" i="2" s="1"/>
  <c r="D307" i="2" s="1"/>
  <c r="E307" i="2" l="1"/>
  <c r="F307" i="2" s="1"/>
  <c r="B308" i="2" s="1"/>
  <c r="C308" i="2" s="1"/>
  <c r="D308" i="2" s="1"/>
  <c r="E308" i="2" l="1"/>
  <c r="F308" i="2" s="1"/>
  <c r="B309" i="2" s="1"/>
  <c r="C309" i="2" s="1"/>
  <c r="D309" i="2" s="1"/>
  <c r="E309" i="2" l="1"/>
  <c r="F309" i="2" s="1"/>
  <c r="B310" i="2" s="1"/>
  <c r="C310" i="2" s="1"/>
  <c r="D310" i="2" s="1"/>
  <c r="E310" i="2" l="1"/>
  <c r="F310" i="2" s="1"/>
  <c r="B311" i="2" s="1"/>
  <c r="C311" i="2" s="1"/>
  <c r="D311" i="2" s="1"/>
  <c r="E311" i="2" l="1"/>
  <c r="F311" i="2" s="1"/>
  <c r="B312" i="2" s="1"/>
  <c r="C312" i="2" s="1"/>
  <c r="D312" i="2" s="1"/>
  <c r="E312" i="2" l="1"/>
  <c r="F312" i="2" s="1"/>
  <c r="B313" i="2" s="1"/>
  <c r="C313" i="2" s="1"/>
  <c r="D313" i="2" s="1"/>
  <c r="E313" i="2" l="1"/>
  <c r="F313" i="2" s="1"/>
  <c r="B314" i="2" s="1"/>
  <c r="C314" i="2" s="1"/>
  <c r="D314" i="2" s="1"/>
  <c r="E314" i="2" l="1"/>
  <c r="F314" i="2" s="1"/>
  <c r="B315" i="2" s="1"/>
  <c r="C315" i="2" s="1"/>
  <c r="D315" i="2" s="1"/>
  <c r="E315" i="2" l="1"/>
  <c r="F315" i="2" s="1"/>
  <c r="B316" i="2" s="1"/>
  <c r="C316" i="2" s="1"/>
  <c r="D316" i="2" s="1"/>
  <c r="E316" i="2" l="1"/>
  <c r="F316" i="2" s="1"/>
  <c r="B317" i="2" s="1"/>
  <c r="C317" i="2" s="1"/>
  <c r="D317" i="2" s="1"/>
  <c r="E317" i="2" l="1"/>
  <c r="F317" i="2" s="1"/>
  <c r="B318" i="2" s="1"/>
  <c r="C318" i="2" s="1"/>
  <c r="D318" i="2" s="1"/>
  <c r="E318" i="2" l="1"/>
  <c r="F318" i="2" s="1"/>
  <c r="B319" i="2" s="1"/>
  <c r="C319" i="2" s="1"/>
  <c r="D319" i="2" s="1"/>
  <c r="E319" i="2" l="1"/>
  <c r="F319" i="2" s="1"/>
  <c r="B320" i="2" s="1"/>
  <c r="C320" i="2" s="1"/>
  <c r="D320" i="2" s="1"/>
  <c r="E320" i="2" l="1"/>
  <c r="F320" i="2" s="1"/>
  <c r="B321" i="2" s="1"/>
  <c r="C321" i="2" s="1"/>
  <c r="D321" i="2" s="1"/>
  <c r="E321" i="2" l="1"/>
  <c r="F321" i="2" s="1"/>
  <c r="B322" i="2" s="1"/>
  <c r="C322" i="2" s="1"/>
  <c r="D322" i="2" s="1"/>
  <c r="E322" i="2" l="1"/>
  <c r="F322" i="2" s="1"/>
  <c r="B323" i="2" s="1"/>
  <c r="C323" i="2" s="1"/>
  <c r="D323" i="2" s="1"/>
  <c r="E323" i="2" l="1"/>
  <c r="F323" i="2" s="1"/>
  <c r="B324" i="2" s="1"/>
  <c r="C324" i="2" s="1"/>
  <c r="D324" i="2" s="1"/>
  <c r="E324" i="2" l="1"/>
  <c r="F324" i="2" s="1"/>
  <c r="B325" i="2" s="1"/>
  <c r="C325" i="2" s="1"/>
  <c r="D325" i="2" s="1"/>
  <c r="E325" i="2" l="1"/>
  <c r="F325" i="2" s="1"/>
  <c r="B326" i="2" s="1"/>
  <c r="C326" i="2" s="1"/>
  <c r="D326" i="2" s="1"/>
  <c r="E326" i="2" l="1"/>
  <c r="F326" i="2" s="1"/>
  <c r="B327" i="2" s="1"/>
  <c r="C327" i="2" s="1"/>
  <c r="D327" i="2" s="1"/>
  <c r="E327" i="2" l="1"/>
  <c r="F327" i="2" s="1"/>
  <c r="B328" i="2" s="1"/>
  <c r="C328" i="2" s="1"/>
  <c r="D328" i="2" s="1"/>
  <c r="E328" i="2" l="1"/>
  <c r="F328" i="2" s="1"/>
  <c r="B329" i="2" s="1"/>
  <c r="C329" i="2" s="1"/>
  <c r="D329" i="2" s="1"/>
  <c r="E329" i="2" l="1"/>
  <c r="F329" i="2" s="1"/>
  <c r="B330" i="2" s="1"/>
  <c r="C330" i="2" s="1"/>
  <c r="D330" i="2" s="1"/>
  <c r="E330" i="2" l="1"/>
  <c r="F330" i="2" s="1"/>
  <c r="B331" i="2" s="1"/>
  <c r="C331" i="2" s="1"/>
  <c r="D331" i="2" s="1"/>
  <c r="E331" i="2" l="1"/>
  <c r="F331" i="2" s="1"/>
  <c r="B332" i="2" s="1"/>
  <c r="C332" i="2" s="1"/>
  <c r="D332" i="2" s="1"/>
  <c r="E332" i="2" l="1"/>
  <c r="F332" i="2" s="1"/>
  <c r="B333" i="2" s="1"/>
  <c r="C333" i="2" s="1"/>
  <c r="D333" i="2" s="1"/>
  <c r="E333" i="2" l="1"/>
  <c r="F333" i="2" s="1"/>
  <c r="B334" i="2" s="1"/>
  <c r="C334" i="2" s="1"/>
  <c r="D334" i="2" s="1"/>
  <c r="E334" i="2" l="1"/>
  <c r="F334" i="2" s="1"/>
  <c r="B335" i="2" s="1"/>
  <c r="C335" i="2" s="1"/>
  <c r="D335" i="2" s="1"/>
  <c r="E335" i="2" l="1"/>
  <c r="F335" i="2" s="1"/>
  <c r="B336" i="2" s="1"/>
  <c r="C336" i="2" s="1"/>
  <c r="D336" i="2" s="1"/>
  <c r="E336" i="2" l="1"/>
  <c r="F336" i="2" s="1"/>
  <c r="B337" i="2" s="1"/>
  <c r="C337" i="2" s="1"/>
  <c r="D337" i="2" s="1"/>
  <c r="E337" i="2" l="1"/>
  <c r="F337" i="2" s="1"/>
  <c r="B338" i="2" s="1"/>
  <c r="C338" i="2" s="1"/>
  <c r="D338" i="2" s="1"/>
  <c r="E338" i="2" l="1"/>
  <c r="F338" i="2" s="1"/>
  <c r="B339" i="2" s="1"/>
  <c r="C339" i="2" s="1"/>
  <c r="D339" i="2" s="1"/>
  <c r="E339" i="2" l="1"/>
  <c r="F339" i="2" s="1"/>
  <c r="B340" i="2" s="1"/>
  <c r="C340" i="2" s="1"/>
  <c r="D340" i="2" s="1"/>
  <c r="E340" i="2" l="1"/>
  <c r="F340" i="2" s="1"/>
  <c r="B341" i="2" s="1"/>
  <c r="C341" i="2" s="1"/>
  <c r="D341" i="2" s="1"/>
  <c r="E341" i="2" l="1"/>
  <c r="F341" i="2" s="1"/>
  <c r="B342" i="2" s="1"/>
  <c r="C342" i="2" s="1"/>
  <c r="D342" i="2" s="1"/>
  <c r="E342" i="2" l="1"/>
  <c r="F342" i="2" s="1"/>
  <c r="B343" i="2" s="1"/>
  <c r="C343" i="2" s="1"/>
  <c r="D343" i="2" s="1"/>
  <c r="E343" i="2" l="1"/>
  <c r="F343" i="2" s="1"/>
  <c r="B344" i="2" s="1"/>
  <c r="C344" i="2" s="1"/>
  <c r="D344" i="2" s="1"/>
  <c r="E344" i="2" l="1"/>
  <c r="F344" i="2" s="1"/>
  <c r="B345" i="2" s="1"/>
  <c r="C345" i="2" s="1"/>
  <c r="D345" i="2" s="1"/>
  <c r="E345" i="2" l="1"/>
  <c r="F345" i="2" s="1"/>
  <c r="B346" i="2" s="1"/>
  <c r="C346" i="2" s="1"/>
  <c r="D346" i="2" s="1"/>
  <c r="E346" i="2" l="1"/>
  <c r="F346" i="2" s="1"/>
  <c r="B347" i="2" s="1"/>
  <c r="C347" i="2" s="1"/>
  <c r="D347" i="2" s="1"/>
  <c r="E347" i="2" l="1"/>
  <c r="F347" i="2" s="1"/>
  <c r="B348" i="2" s="1"/>
  <c r="C348" i="2" s="1"/>
  <c r="D348" i="2" s="1"/>
  <c r="E348" i="2" l="1"/>
  <c r="F348" i="2" s="1"/>
  <c r="B349" i="2" s="1"/>
  <c r="C349" i="2" s="1"/>
  <c r="D349" i="2" s="1"/>
  <c r="E349" i="2" l="1"/>
  <c r="F349" i="2" s="1"/>
  <c r="B350" i="2" s="1"/>
  <c r="C350" i="2" s="1"/>
  <c r="D350" i="2" s="1"/>
  <c r="E350" i="2" l="1"/>
  <c r="F350" i="2" s="1"/>
  <c r="B351" i="2" s="1"/>
  <c r="C351" i="2" s="1"/>
  <c r="D351" i="2" s="1"/>
  <c r="E351" i="2" l="1"/>
  <c r="F351" i="2" s="1"/>
  <c r="B352" i="2" s="1"/>
  <c r="C352" i="2" s="1"/>
  <c r="D352" i="2" s="1"/>
  <c r="E352" i="2" l="1"/>
  <c r="F352" i="2" s="1"/>
  <c r="B353" i="2" s="1"/>
  <c r="C353" i="2" s="1"/>
  <c r="D353" i="2" s="1"/>
  <c r="E353" i="2" l="1"/>
  <c r="F353" i="2" s="1"/>
  <c r="B354" i="2" s="1"/>
  <c r="C354" i="2" s="1"/>
  <c r="D354" i="2" s="1"/>
  <c r="E354" i="2" l="1"/>
  <c r="F354" i="2" s="1"/>
  <c r="B355" i="2" s="1"/>
  <c r="C355" i="2" s="1"/>
  <c r="D355" i="2" s="1"/>
  <c r="E355" i="2" l="1"/>
  <c r="F355" i="2" s="1"/>
  <c r="B356" i="2" s="1"/>
  <c r="C356" i="2" s="1"/>
  <c r="D356" i="2" s="1"/>
  <c r="E356" i="2" l="1"/>
  <c r="F356" i="2" s="1"/>
  <c r="B357" i="2" s="1"/>
  <c r="C357" i="2" s="1"/>
  <c r="D357" i="2" s="1"/>
  <c r="E357" i="2" l="1"/>
  <c r="F357" i="2" s="1"/>
  <c r="B358" i="2" s="1"/>
  <c r="C358" i="2" s="1"/>
  <c r="D358" i="2" s="1"/>
  <c r="E358" i="2" l="1"/>
  <c r="F358" i="2" s="1"/>
  <c r="B359" i="2" s="1"/>
  <c r="C359" i="2" s="1"/>
  <c r="D359" i="2" s="1"/>
  <c r="E359" i="2" l="1"/>
  <c r="F359" i="2" s="1"/>
  <c r="B360" i="2" s="1"/>
  <c r="C360" i="2" s="1"/>
  <c r="D360" i="2" s="1"/>
  <c r="E360" i="2" l="1"/>
  <c r="F360" i="2" s="1"/>
  <c r="B361" i="2" s="1"/>
  <c r="C361" i="2" s="1"/>
  <c r="D361" i="2" s="1"/>
  <c r="E361" i="2" l="1"/>
  <c r="F361" i="2" s="1"/>
  <c r="B362" i="2" s="1"/>
  <c r="C362" i="2" s="1"/>
  <c r="D362" i="2" s="1"/>
  <c r="E362" i="2" l="1"/>
  <c r="F362" i="2" s="1"/>
  <c r="B363" i="2" s="1"/>
  <c r="C363" i="2" s="1"/>
  <c r="D363" i="2" s="1"/>
  <c r="E363" i="2" l="1"/>
  <c r="F363" i="2" s="1"/>
  <c r="B364" i="2" s="1"/>
  <c r="C364" i="2" s="1"/>
  <c r="D364" i="2" s="1"/>
  <c r="E364" i="2" l="1"/>
  <c r="F364" i="2" s="1"/>
  <c r="B365" i="2" s="1"/>
  <c r="C365" i="2" s="1"/>
  <c r="D365" i="2" s="1"/>
  <c r="E365" i="2" l="1"/>
  <c r="F365" i="2" s="1"/>
  <c r="B366" i="2" s="1"/>
  <c r="C366" i="2" s="1"/>
  <c r="D366" i="2" s="1"/>
  <c r="E366" i="2" l="1"/>
  <c r="F366" i="2" s="1"/>
  <c r="B367" i="2" s="1"/>
  <c r="C367" i="2" s="1"/>
  <c r="D367" i="2" s="1"/>
  <c r="E367" i="2" l="1"/>
  <c r="F367" i="2" s="1"/>
  <c r="B368" i="2" s="1"/>
  <c r="C368" i="2" s="1"/>
  <c r="D368" i="2" s="1"/>
  <c r="E368" i="2" l="1"/>
  <c r="F368" i="2" s="1"/>
  <c r="B369" i="2" s="1"/>
  <c r="C369" i="2" s="1"/>
  <c r="D369" i="2" s="1"/>
  <c r="E369" i="2" l="1"/>
  <c r="F369" i="2" s="1"/>
  <c r="B370" i="2" s="1"/>
  <c r="C370" i="2" s="1"/>
  <c r="D370" i="2" s="1"/>
  <c r="E370" i="2" l="1"/>
  <c r="F370" i="2" s="1"/>
  <c r="B371" i="2" s="1"/>
  <c r="C371" i="2" s="1"/>
  <c r="D371" i="2" s="1"/>
  <c r="E371" i="2" l="1"/>
  <c r="F371" i="2" s="1"/>
  <c r="B372" i="2" s="1"/>
  <c r="C372" i="2" s="1"/>
  <c r="D372" i="2" s="1"/>
  <c r="E372" i="2" l="1"/>
  <c r="F372" i="2" s="1"/>
  <c r="B373" i="2" s="1"/>
  <c r="C373" i="2" s="1"/>
  <c r="D373" i="2" s="1"/>
  <c r="E373" i="2" l="1"/>
  <c r="F373" i="2" s="1"/>
  <c r="B374" i="2" s="1"/>
  <c r="C374" i="2" s="1"/>
  <c r="D374" i="2" s="1"/>
  <c r="E374" i="2" l="1"/>
  <c r="F374" i="2" s="1"/>
  <c r="B375" i="2" s="1"/>
  <c r="C375" i="2" s="1"/>
  <c r="D375" i="2" s="1"/>
  <c r="E375" i="2" l="1"/>
  <c r="F375" i="2" s="1"/>
  <c r="B376" i="2" s="1"/>
  <c r="C376" i="2" s="1"/>
  <c r="D376" i="2" s="1"/>
  <c r="E376" i="2" l="1"/>
  <c r="F376" i="2" s="1"/>
  <c r="B377" i="2" s="1"/>
  <c r="C377" i="2" s="1"/>
  <c r="D377" i="2" s="1"/>
  <c r="E377" i="2" l="1"/>
  <c r="F377" i="2" s="1"/>
  <c r="B378" i="2" s="1"/>
  <c r="C378" i="2" s="1"/>
  <c r="D378" i="2" s="1"/>
  <c r="E378" i="2" l="1"/>
  <c r="F378" i="2" s="1"/>
  <c r="B379" i="2" s="1"/>
  <c r="C379" i="2" s="1"/>
  <c r="D379" i="2" s="1"/>
  <c r="E379" i="2" l="1"/>
  <c r="F379" i="2" s="1"/>
  <c r="B380" i="2" s="1"/>
  <c r="C380" i="2" s="1"/>
  <c r="D380" i="2" s="1"/>
  <c r="E380" i="2" l="1"/>
  <c r="F380" i="2" s="1"/>
  <c r="B381" i="2" s="1"/>
  <c r="C381" i="2" s="1"/>
  <c r="D381" i="2" s="1"/>
  <c r="E381" i="2" l="1"/>
  <c r="F381" i="2" s="1"/>
  <c r="B382" i="2" s="1"/>
  <c r="C382" i="2" s="1"/>
  <c r="D382" i="2" s="1"/>
  <c r="E382" i="2" l="1"/>
  <c r="F382" i="2" s="1"/>
  <c r="B383" i="2" s="1"/>
  <c r="C383" i="2" s="1"/>
  <c r="D383" i="2" s="1"/>
  <c r="E383" i="2" l="1"/>
  <c r="F383" i="2" s="1"/>
  <c r="B384" i="2" s="1"/>
  <c r="C384" i="2" s="1"/>
  <c r="D384" i="2" s="1"/>
  <c r="E384" i="2" l="1"/>
  <c r="F384" i="2" s="1"/>
  <c r="B385" i="2" s="1"/>
  <c r="C385" i="2" s="1"/>
  <c r="D385" i="2" s="1"/>
  <c r="E385" i="2" l="1"/>
  <c r="F385" i="2" s="1"/>
  <c r="B386" i="2" s="1"/>
  <c r="C386" i="2" s="1"/>
  <c r="D386" i="2" s="1"/>
  <c r="E386" i="2" l="1"/>
  <c r="F386" i="2" s="1"/>
  <c r="B387" i="2" s="1"/>
  <c r="C387" i="2" s="1"/>
  <c r="D387" i="2" s="1"/>
  <c r="E387" i="2" l="1"/>
  <c r="F387" i="2" s="1"/>
  <c r="B388" i="2" s="1"/>
  <c r="C388" i="2" s="1"/>
  <c r="D388" i="2" s="1"/>
  <c r="E388" i="2" l="1"/>
  <c r="F388" i="2" s="1"/>
  <c r="B389" i="2" s="1"/>
  <c r="C389" i="2" s="1"/>
  <c r="D389" i="2" s="1"/>
  <c r="E389" i="2" l="1"/>
  <c r="F389" i="2" s="1"/>
  <c r="B390" i="2" s="1"/>
  <c r="C390" i="2" s="1"/>
  <c r="D390" i="2" s="1"/>
  <c r="E390" i="2" l="1"/>
  <c r="F390" i="2" s="1"/>
  <c r="B391" i="2" s="1"/>
  <c r="C391" i="2" s="1"/>
  <c r="D391" i="2" s="1"/>
  <c r="E391" i="2" l="1"/>
  <c r="F391" i="2" s="1"/>
  <c r="B392" i="2" s="1"/>
  <c r="C392" i="2" s="1"/>
  <c r="D392" i="2" s="1"/>
  <c r="E392" i="2" l="1"/>
  <c r="F392" i="2" s="1"/>
  <c r="B393" i="2" s="1"/>
  <c r="C393" i="2" s="1"/>
  <c r="D393" i="2" s="1"/>
  <c r="E393" i="2" l="1"/>
  <c r="F393" i="2" s="1"/>
  <c r="B394" i="2" s="1"/>
  <c r="C394" i="2" s="1"/>
  <c r="D394" i="2" s="1"/>
  <c r="E394" i="2" l="1"/>
  <c r="F394" i="2" s="1"/>
  <c r="B395" i="2" s="1"/>
  <c r="C395" i="2" s="1"/>
  <c r="D395" i="2" s="1"/>
  <c r="E395" i="2" l="1"/>
  <c r="F395" i="2" s="1"/>
  <c r="B396" i="2" s="1"/>
  <c r="C396" i="2" s="1"/>
  <c r="D396" i="2" s="1"/>
  <c r="E396" i="2" l="1"/>
  <c r="F396" i="2" s="1"/>
  <c r="B397" i="2" s="1"/>
  <c r="C397" i="2" s="1"/>
  <c r="D397" i="2" s="1"/>
  <c r="E397" i="2" l="1"/>
  <c r="F397" i="2" s="1"/>
  <c r="B398" i="2" s="1"/>
  <c r="C398" i="2" s="1"/>
  <c r="D398" i="2" s="1"/>
  <c r="E398" i="2" l="1"/>
  <c r="F398" i="2" s="1"/>
  <c r="B399" i="2" s="1"/>
  <c r="C399" i="2" s="1"/>
  <c r="D399" i="2" s="1"/>
  <c r="E399" i="2" l="1"/>
  <c r="F399" i="2" s="1"/>
  <c r="B400" i="2" s="1"/>
  <c r="C400" i="2" s="1"/>
  <c r="D400" i="2" s="1"/>
  <c r="E400" i="2" l="1"/>
  <c r="F400" i="2" s="1"/>
  <c r="B401" i="2" s="1"/>
  <c r="C401" i="2" s="1"/>
  <c r="D401" i="2" s="1"/>
  <c r="E401" i="2" l="1"/>
  <c r="F401" i="2" s="1"/>
  <c r="B402" i="2" s="1"/>
  <c r="C402" i="2" s="1"/>
  <c r="D402" i="2" s="1"/>
  <c r="E402" i="2" l="1"/>
  <c r="F402" i="2" s="1"/>
  <c r="B403" i="2" s="1"/>
  <c r="C403" i="2" s="1"/>
  <c r="D403" i="2" s="1"/>
  <c r="E403" i="2" l="1"/>
  <c r="F403" i="2" s="1"/>
  <c r="B404" i="2" s="1"/>
  <c r="C404" i="2" s="1"/>
  <c r="D404" i="2" s="1"/>
  <c r="E404" i="2" l="1"/>
  <c r="F404" i="2" s="1"/>
  <c r="B405" i="2" s="1"/>
  <c r="C405" i="2" s="1"/>
  <c r="D405" i="2" s="1"/>
  <c r="E405" i="2" l="1"/>
  <c r="F405" i="2" s="1"/>
  <c r="B406" i="2" s="1"/>
  <c r="C406" i="2" s="1"/>
  <c r="D406" i="2" s="1"/>
  <c r="E406" i="2" l="1"/>
  <c r="F406" i="2" s="1"/>
  <c r="B407" i="2" s="1"/>
  <c r="C407" i="2" s="1"/>
  <c r="D407" i="2" s="1"/>
  <c r="E407" i="2" l="1"/>
  <c r="F407" i="2" s="1"/>
  <c r="B408" i="2" s="1"/>
  <c r="C408" i="2" s="1"/>
  <c r="D408" i="2" s="1"/>
  <c r="E408" i="2" l="1"/>
  <c r="F408" i="2" s="1"/>
  <c r="B409" i="2" s="1"/>
  <c r="C409" i="2" s="1"/>
  <c r="D409" i="2" s="1"/>
  <c r="E409" i="2" l="1"/>
  <c r="F409" i="2" s="1"/>
  <c r="B410" i="2" s="1"/>
  <c r="C410" i="2" s="1"/>
  <c r="D410" i="2" s="1"/>
  <c r="E410" i="2" l="1"/>
  <c r="F410" i="2" s="1"/>
  <c r="B411" i="2" s="1"/>
  <c r="C411" i="2" s="1"/>
  <c r="D411" i="2" s="1"/>
  <c r="E411" i="2" l="1"/>
  <c r="F411" i="2" s="1"/>
  <c r="B412" i="2" s="1"/>
  <c r="C412" i="2" s="1"/>
  <c r="D412" i="2" s="1"/>
  <c r="E412" i="2" l="1"/>
  <c r="F412" i="2" s="1"/>
  <c r="B413" i="2" s="1"/>
  <c r="C413" i="2" s="1"/>
  <c r="D413" i="2" s="1"/>
  <c r="E413" i="2" l="1"/>
  <c r="F413" i="2" s="1"/>
  <c r="B414" i="2" s="1"/>
  <c r="C414" i="2" s="1"/>
  <c r="D414" i="2" s="1"/>
  <c r="E414" i="2" l="1"/>
  <c r="F414" i="2" s="1"/>
  <c r="B415" i="2" s="1"/>
  <c r="C415" i="2" s="1"/>
  <c r="D415" i="2" s="1"/>
  <c r="E415" i="2" l="1"/>
  <c r="F415" i="2" s="1"/>
  <c r="B416" i="2" s="1"/>
  <c r="C416" i="2" s="1"/>
  <c r="D416" i="2" s="1"/>
  <c r="E416" i="2" l="1"/>
  <c r="F416" i="2" s="1"/>
  <c r="B417" i="2" s="1"/>
  <c r="C417" i="2" s="1"/>
  <c r="D417" i="2" s="1"/>
  <c r="E417" i="2" l="1"/>
  <c r="F417" i="2" s="1"/>
  <c r="B418" i="2" s="1"/>
  <c r="C418" i="2" s="1"/>
  <c r="D418" i="2" s="1"/>
  <c r="E418" i="2" l="1"/>
  <c r="F418" i="2" s="1"/>
  <c r="B419" i="2" s="1"/>
  <c r="C419" i="2" s="1"/>
  <c r="D419" i="2" s="1"/>
  <c r="E419" i="2" l="1"/>
  <c r="F419" i="2" s="1"/>
  <c r="B420" i="2" s="1"/>
  <c r="C420" i="2" s="1"/>
  <c r="D420" i="2" s="1"/>
  <c r="E420" i="2" l="1"/>
  <c r="F420" i="2" s="1"/>
  <c r="B421" i="2" s="1"/>
  <c r="C421" i="2" s="1"/>
  <c r="D421" i="2" s="1"/>
  <c r="E421" i="2" l="1"/>
  <c r="F421" i="2" s="1"/>
  <c r="B422" i="2" s="1"/>
  <c r="C422" i="2" s="1"/>
  <c r="D422" i="2" s="1"/>
  <c r="E422" i="2" l="1"/>
  <c r="F422" i="2" s="1"/>
  <c r="B423" i="2" s="1"/>
  <c r="C423" i="2" s="1"/>
  <c r="D423" i="2" s="1"/>
  <c r="E423" i="2" l="1"/>
  <c r="F423" i="2" s="1"/>
  <c r="B424" i="2" s="1"/>
  <c r="C424" i="2" s="1"/>
  <c r="D424" i="2" s="1"/>
  <c r="E424" i="2" l="1"/>
  <c r="F424" i="2" s="1"/>
  <c r="B425" i="2" s="1"/>
  <c r="C425" i="2" s="1"/>
  <c r="D425" i="2" s="1"/>
  <c r="E425" i="2" l="1"/>
  <c r="F425" i="2" s="1"/>
  <c r="B426" i="2" s="1"/>
  <c r="C426" i="2" s="1"/>
  <c r="D426" i="2" s="1"/>
  <c r="E426" i="2" l="1"/>
  <c r="F426" i="2" s="1"/>
  <c r="B427" i="2" s="1"/>
  <c r="C427" i="2" s="1"/>
  <c r="D427" i="2" s="1"/>
  <c r="E427" i="2" l="1"/>
  <c r="F427" i="2" s="1"/>
  <c r="B428" i="2" s="1"/>
  <c r="C428" i="2" s="1"/>
  <c r="D428" i="2" s="1"/>
  <c r="E428" i="2" l="1"/>
  <c r="F428" i="2" s="1"/>
  <c r="B429" i="2" s="1"/>
  <c r="C429" i="2" s="1"/>
  <c r="D429" i="2" s="1"/>
  <c r="E429" i="2" l="1"/>
  <c r="F429" i="2" s="1"/>
  <c r="B430" i="2" s="1"/>
  <c r="C430" i="2" s="1"/>
  <c r="D430" i="2" s="1"/>
  <c r="E430" i="2" l="1"/>
  <c r="F430" i="2" s="1"/>
  <c r="B431" i="2" s="1"/>
  <c r="C431" i="2" s="1"/>
  <c r="D431" i="2" s="1"/>
  <c r="E431" i="2" l="1"/>
  <c r="F431" i="2" s="1"/>
  <c r="B432" i="2" s="1"/>
  <c r="C432" i="2" s="1"/>
  <c r="D432" i="2" s="1"/>
  <c r="E432" i="2" l="1"/>
  <c r="F432" i="2" s="1"/>
  <c r="B433" i="2" s="1"/>
  <c r="C433" i="2" s="1"/>
  <c r="D433" i="2" s="1"/>
  <c r="E433" i="2" l="1"/>
  <c r="F433" i="2" s="1"/>
  <c r="B434" i="2" s="1"/>
  <c r="C434" i="2" s="1"/>
  <c r="D434" i="2" s="1"/>
  <c r="E434" i="2" l="1"/>
  <c r="F434" i="2" s="1"/>
  <c r="B435" i="2" s="1"/>
  <c r="C435" i="2" s="1"/>
  <c r="D435" i="2" s="1"/>
  <c r="E435" i="2" l="1"/>
  <c r="F435" i="2" s="1"/>
  <c r="B436" i="2" s="1"/>
  <c r="C436" i="2" s="1"/>
  <c r="D436" i="2" s="1"/>
  <c r="E436" i="2" l="1"/>
  <c r="F436" i="2" s="1"/>
  <c r="B437" i="2" s="1"/>
  <c r="C437" i="2" s="1"/>
  <c r="D437" i="2" s="1"/>
  <c r="E437" i="2" l="1"/>
  <c r="F437" i="2" s="1"/>
  <c r="B438" i="2" s="1"/>
  <c r="C438" i="2" s="1"/>
  <c r="D438" i="2" s="1"/>
  <c r="E438" i="2" l="1"/>
  <c r="F438" i="2" s="1"/>
  <c r="B439" i="2" s="1"/>
  <c r="C439" i="2" s="1"/>
  <c r="D439" i="2" s="1"/>
  <c r="E439" i="2" l="1"/>
  <c r="F439" i="2" s="1"/>
  <c r="B440" i="2" s="1"/>
  <c r="C440" i="2" s="1"/>
  <c r="D440" i="2" s="1"/>
  <c r="E440" i="2" l="1"/>
  <c r="F440" i="2" s="1"/>
  <c r="B441" i="2" s="1"/>
  <c r="C441" i="2" s="1"/>
  <c r="D441" i="2" s="1"/>
  <c r="E441" i="2" l="1"/>
  <c r="F441" i="2" s="1"/>
  <c r="B442" i="2" s="1"/>
  <c r="C442" i="2" s="1"/>
  <c r="D442" i="2" s="1"/>
  <c r="E442" i="2" l="1"/>
  <c r="F442" i="2" s="1"/>
  <c r="B443" i="2" s="1"/>
  <c r="C443" i="2" s="1"/>
  <c r="D443" i="2" s="1"/>
  <c r="E443" i="2" l="1"/>
  <c r="F443" i="2" s="1"/>
  <c r="B444" i="2" s="1"/>
  <c r="C444" i="2" s="1"/>
  <c r="D444" i="2" s="1"/>
  <c r="E444" i="2" l="1"/>
  <c r="F444" i="2" s="1"/>
  <c r="B445" i="2" s="1"/>
  <c r="C445" i="2" s="1"/>
  <c r="D445" i="2" s="1"/>
  <c r="E445" i="2" l="1"/>
  <c r="F445" i="2" s="1"/>
  <c r="B446" i="2" s="1"/>
  <c r="C446" i="2" s="1"/>
  <c r="D446" i="2" s="1"/>
  <c r="E446" i="2" l="1"/>
  <c r="F446" i="2" s="1"/>
  <c r="B447" i="2" s="1"/>
  <c r="C447" i="2" s="1"/>
  <c r="D447" i="2" s="1"/>
  <c r="E447" i="2" l="1"/>
  <c r="F447" i="2" s="1"/>
  <c r="B448" i="2" s="1"/>
  <c r="C448" i="2" s="1"/>
  <c r="D448" i="2" s="1"/>
  <c r="E448" i="2" l="1"/>
  <c r="F448" i="2" s="1"/>
  <c r="B449" i="2" s="1"/>
  <c r="C449" i="2" s="1"/>
  <c r="D449" i="2" s="1"/>
  <c r="E449" i="2" l="1"/>
  <c r="F449" i="2" s="1"/>
  <c r="B450" i="2" s="1"/>
  <c r="C450" i="2" s="1"/>
  <c r="D450" i="2" s="1"/>
  <c r="E450" i="2" l="1"/>
  <c r="F450" i="2" s="1"/>
  <c r="B451" i="2" s="1"/>
  <c r="C451" i="2" s="1"/>
  <c r="D451" i="2" s="1"/>
  <c r="E451" i="2" l="1"/>
  <c r="F451" i="2" s="1"/>
  <c r="B452" i="2" s="1"/>
  <c r="C452" i="2" s="1"/>
  <c r="D452" i="2" s="1"/>
  <c r="E452" i="2" l="1"/>
  <c r="F452" i="2" s="1"/>
  <c r="B453" i="2" s="1"/>
  <c r="C453" i="2" s="1"/>
  <c r="D453" i="2" s="1"/>
  <c r="E453" i="2" l="1"/>
  <c r="F453" i="2" s="1"/>
  <c r="B454" i="2" s="1"/>
  <c r="C454" i="2" s="1"/>
  <c r="D454" i="2" s="1"/>
  <c r="E454" i="2" l="1"/>
  <c r="F454" i="2" s="1"/>
  <c r="B455" i="2" s="1"/>
  <c r="C455" i="2" s="1"/>
  <c r="D455" i="2" s="1"/>
  <c r="E455" i="2" l="1"/>
  <c r="F455" i="2" s="1"/>
  <c r="B456" i="2" s="1"/>
  <c r="C456" i="2" s="1"/>
  <c r="D456" i="2" s="1"/>
  <c r="E456" i="2" l="1"/>
  <c r="F456" i="2" s="1"/>
  <c r="B457" i="2" s="1"/>
  <c r="C457" i="2" s="1"/>
  <c r="D457" i="2" s="1"/>
  <c r="E457" i="2" l="1"/>
  <c r="F457" i="2" s="1"/>
  <c r="B458" i="2" s="1"/>
  <c r="C458" i="2" s="1"/>
  <c r="D458" i="2" s="1"/>
  <c r="E458" i="2" l="1"/>
  <c r="F458" i="2" s="1"/>
  <c r="B459" i="2" s="1"/>
  <c r="C459" i="2" s="1"/>
  <c r="D459" i="2" s="1"/>
  <c r="E459" i="2" l="1"/>
  <c r="F459" i="2" s="1"/>
  <c r="B460" i="2" s="1"/>
  <c r="C460" i="2" s="1"/>
  <c r="D460" i="2" s="1"/>
  <c r="E460" i="2" l="1"/>
  <c r="F460" i="2" s="1"/>
  <c r="B461" i="2" s="1"/>
  <c r="C461" i="2" s="1"/>
  <c r="D461" i="2" s="1"/>
  <c r="E461" i="2" l="1"/>
  <c r="F461" i="2" s="1"/>
  <c r="B462" i="2" s="1"/>
  <c r="C462" i="2" s="1"/>
  <c r="D462" i="2" s="1"/>
  <c r="E462" i="2" l="1"/>
  <c r="F462" i="2" s="1"/>
  <c r="B463" i="2" s="1"/>
  <c r="C463" i="2" s="1"/>
  <c r="D463" i="2" s="1"/>
  <c r="E463" i="2" l="1"/>
  <c r="F463" i="2" s="1"/>
  <c r="B464" i="2" s="1"/>
  <c r="C464" i="2" s="1"/>
  <c r="D464" i="2" s="1"/>
  <c r="E464" i="2" l="1"/>
  <c r="F464" i="2" s="1"/>
  <c r="B465" i="2" s="1"/>
  <c r="C465" i="2" s="1"/>
  <c r="D465" i="2" s="1"/>
  <c r="E465" i="2" l="1"/>
  <c r="F465" i="2" s="1"/>
  <c r="B466" i="2" s="1"/>
  <c r="C466" i="2" s="1"/>
  <c r="D466" i="2" s="1"/>
  <c r="E466" i="2" l="1"/>
  <c r="F466" i="2" s="1"/>
  <c r="B467" i="2" s="1"/>
  <c r="C467" i="2" s="1"/>
  <c r="D467" i="2" s="1"/>
  <c r="E467" i="2" l="1"/>
  <c r="F467" i="2" s="1"/>
  <c r="B468" i="2" s="1"/>
  <c r="C468" i="2" s="1"/>
  <c r="D468" i="2" s="1"/>
  <c r="E468" i="2" l="1"/>
  <c r="F468" i="2" s="1"/>
  <c r="B469" i="2" s="1"/>
  <c r="C469" i="2" s="1"/>
  <c r="D469" i="2" s="1"/>
  <c r="E469" i="2" l="1"/>
  <c r="F469" i="2" s="1"/>
  <c r="B470" i="2" s="1"/>
  <c r="C470" i="2" s="1"/>
  <c r="D470" i="2" s="1"/>
  <c r="E470" i="2" l="1"/>
  <c r="F470" i="2" s="1"/>
  <c r="B471" i="2" s="1"/>
  <c r="C471" i="2" s="1"/>
  <c r="D471" i="2" s="1"/>
  <c r="E471" i="2" l="1"/>
  <c r="F471" i="2" s="1"/>
  <c r="B472" i="2" s="1"/>
  <c r="C472" i="2" s="1"/>
  <c r="D472" i="2" s="1"/>
  <c r="E472" i="2" l="1"/>
  <c r="F472" i="2" s="1"/>
  <c r="B473" i="2" s="1"/>
  <c r="C473" i="2" s="1"/>
  <c r="D473" i="2" s="1"/>
  <c r="E473" i="2" l="1"/>
  <c r="F473" i="2" s="1"/>
  <c r="B474" i="2" s="1"/>
  <c r="C474" i="2" s="1"/>
  <c r="D474" i="2" s="1"/>
  <c r="E474" i="2" l="1"/>
  <c r="F474" i="2" s="1"/>
  <c r="B475" i="2" s="1"/>
  <c r="C475" i="2" s="1"/>
  <c r="D475" i="2" s="1"/>
  <c r="E475" i="2" l="1"/>
  <c r="F475" i="2" s="1"/>
  <c r="B476" i="2" s="1"/>
  <c r="C476" i="2" s="1"/>
  <c r="D476" i="2" s="1"/>
  <c r="E476" i="2" l="1"/>
  <c r="F476" i="2" s="1"/>
  <c r="B477" i="2" s="1"/>
  <c r="C477" i="2" s="1"/>
  <c r="D477" i="2" s="1"/>
  <c r="E477" i="2" l="1"/>
  <c r="F477" i="2" s="1"/>
  <c r="B478" i="2" s="1"/>
  <c r="C478" i="2" s="1"/>
  <c r="D478" i="2" s="1"/>
  <c r="E478" i="2" l="1"/>
  <c r="F478" i="2" s="1"/>
  <c r="B479" i="2" s="1"/>
  <c r="C479" i="2" s="1"/>
  <c r="D479" i="2" s="1"/>
  <c r="E479" i="2" l="1"/>
  <c r="F479" i="2" s="1"/>
  <c r="B480" i="2" s="1"/>
  <c r="C480" i="2" s="1"/>
  <c r="D480" i="2" s="1"/>
  <c r="E480" i="2" l="1"/>
  <c r="F480" i="2" s="1"/>
  <c r="B481" i="2" s="1"/>
  <c r="C481" i="2" s="1"/>
  <c r="D481" i="2" s="1"/>
  <c r="E481" i="2" l="1"/>
  <c r="F481" i="2" s="1"/>
  <c r="B482" i="2" s="1"/>
  <c r="C482" i="2" s="1"/>
  <c r="D482" i="2" s="1"/>
  <c r="E482" i="2" l="1"/>
  <c r="F482" i="2" s="1"/>
  <c r="B483" i="2" s="1"/>
  <c r="C483" i="2" s="1"/>
  <c r="D483" i="2" s="1"/>
  <c r="E483" i="2" l="1"/>
  <c r="F483" i="2" s="1"/>
  <c r="B484" i="2" s="1"/>
  <c r="C484" i="2" s="1"/>
  <c r="D484" i="2" s="1"/>
  <c r="E484" i="2" l="1"/>
  <c r="F484" i="2" s="1"/>
  <c r="B485" i="2" s="1"/>
  <c r="C485" i="2" s="1"/>
  <c r="D485" i="2" s="1"/>
  <c r="E485" i="2" l="1"/>
  <c r="F485" i="2" s="1"/>
  <c r="B486" i="2" s="1"/>
  <c r="C486" i="2" s="1"/>
  <c r="D486" i="2" s="1"/>
  <c r="E486" i="2" l="1"/>
  <c r="F486" i="2" s="1"/>
  <c r="B487" i="2" s="1"/>
  <c r="C487" i="2" s="1"/>
  <c r="D487" i="2" s="1"/>
  <c r="E487" i="2" l="1"/>
  <c r="F487" i="2" s="1"/>
  <c r="B488" i="2" s="1"/>
  <c r="C488" i="2" s="1"/>
  <c r="D488" i="2" s="1"/>
  <c r="E488" i="2" l="1"/>
  <c r="F488" i="2" s="1"/>
  <c r="B489" i="2" s="1"/>
  <c r="C489" i="2" s="1"/>
  <c r="D489" i="2" s="1"/>
  <c r="E489" i="2" l="1"/>
  <c r="F489" i="2" s="1"/>
  <c r="B490" i="2" s="1"/>
  <c r="C490" i="2" s="1"/>
  <c r="D490" i="2" s="1"/>
  <c r="E490" i="2" l="1"/>
  <c r="F490" i="2" s="1"/>
  <c r="B491" i="2" s="1"/>
  <c r="C491" i="2" s="1"/>
  <c r="D491" i="2" s="1"/>
  <c r="E491" i="2" l="1"/>
  <c r="F491" i="2" s="1"/>
  <c r="B492" i="2" s="1"/>
  <c r="C492" i="2" s="1"/>
  <c r="D492" i="2" s="1"/>
  <c r="E492" i="2" l="1"/>
  <c r="F492" i="2" s="1"/>
  <c r="B493" i="2" s="1"/>
  <c r="C493" i="2" s="1"/>
  <c r="D493" i="2" s="1"/>
  <c r="E493" i="2" l="1"/>
  <c r="F493" i="2" s="1"/>
  <c r="B494" i="2" s="1"/>
  <c r="C494" i="2" s="1"/>
  <c r="D494" i="2" s="1"/>
  <c r="E494" i="2" l="1"/>
  <c r="F494" i="2" s="1"/>
  <c r="B495" i="2" s="1"/>
  <c r="C495" i="2" s="1"/>
  <c r="D495" i="2" s="1"/>
  <c r="E495" i="2" l="1"/>
  <c r="F495" i="2" s="1"/>
  <c r="B496" i="2" s="1"/>
  <c r="C496" i="2" s="1"/>
  <c r="D496" i="2" s="1"/>
  <c r="E496" i="2" l="1"/>
  <c r="F496" i="2" s="1"/>
  <c r="B497" i="2" s="1"/>
  <c r="C497" i="2" s="1"/>
  <c r="D497" i="2" s="1"/>
  <c r="E497" i="2" l="1"/>
  <c r="F497" i="2" s="1"/>
  <c r="B498" i="2" s="1"/>
  <c r="C498" i="2" s="1"/>
  <c r="D498" i="2" s="1"/>
  <c r="E498" i="2" l="1"/>
  <c r="F498" i="2" s="1"/>
  <c r="B499" i="2" s="1"/>
  <c r="C499" i="2" s="1"/>
  <c r="D499" i="2" s="1"/>
  <c r="E499" i="2" l="1"/>
  <c r="F499" i="2" s="1"/>
  <c r="B500" i="2" s="1"/>
  <c r="C500" i="2" s="1"/>
  <c r="D500" i="2" s="1"/>
  <c r="E500" i="2" l="1"/>
  <c r="F500" i="2" s="1"/>
  <c r="B501" i="2" s="1"/>
  <c r="C501" i="2" s="1"/>
  <c r="D501" i="2" s="1"/>
  <c r="E501" i="2" l="1"/>
  <c r="F501" i="2" s="1"/>
  <c r="B502" i="2" s="1"/>
  <c r="C502" i="2" s="1"/>
  <c r="D502" i="2" s="1"/>
  <c r="E502" i="2" l="1"/>
  <c r="F502" i="2" s="1"/>
  <c r="B503" i="2" s="1"/>
  <c r="C503" i="2" s="1"/>
  <c r="D503" i="2" s="1"/>
  <c r="E503" i="2" l="1"/>
  <c r="F503" i="2" s="1"/>
  <c r="B504" i="2" s="1"/>
  <c r="C504" i="2" s="1"/>
  <c r="D504" i="2" s="1"/>
  <c r="E504" i="2" l="1"/>
  <c r="F504" i="2" s="1"/>
  <c r="B505" i="2" s="1"/>
  <c r="C505" i="2" s="1"/>
  <c r="D505" i="2" s="1"/>
  <c r="E505" i="2" l="1"/>
  <c r="F505" i="2" s="1"/>
  <c r="B506" i="2" s="1"/>
  <c r="C506" i="2" s="1"/>
  <c r="D506" i="2" s="1"/>
  <c r="E506" i="2" l="1"/>
  <c r="F506" i="2" s="1"/>
  <c r="B507" i="2" s="1"/>
  <c r="C507" i="2" s="1"/>
  <c r="D507" i="2" s="1"/>
  <c r="E507" i="2" l="1"/>
  <c r="F507" i="2" s="1"/>
  <c r="B508" i="2" s="1"/>
  <c r="C508" i="2" s="1"/>
  <c r="D508" i="2" s="1"/>
  <c r="E508" i="2" l="1"/>
  <c r="F508" i="2" s="1"/>
  <c r="B509" i="2" s="1"/>
  <c r="C509" i="2" s="1"/>
  <c r="D509" i="2" s="1"/>
  <c r="E509" i="2" l="1"/>
  <c r="F509" i="2" s="1"/>
  <c r="B510" i="2" s="1"/>
  <c r="C510" i="2" s="1"/>
  <c r="D510" i="2" s="1"/>
  <c r="E510" i="2" l="1"/>
  <c r="F510" i="2" s="1"/>
  <c r="B511" i="2" s="1"/>
  <c r="C511" i="2" s="1"/>
  <c r="D511" i="2" s="1"/>
  <c r="E511" i="2" l="1"/>
  <c r="F511" i="2" s="1"/>
  <c r="B512" i="2" s="1"/>
  <c r="C512" i="2" s="1"/>
  <c r="D512" i="2" s="1"/>
  <c r="E512" i="2" l="1"/>
  <c r="F512" i="2" s="1"/>
  <c r="B513" i="2" s="1"/>
  <c r="C513" i="2" s="1"/>
  <c r="D513" i="2" s="1"/>
  <c r="E513" i="2" l="1"/>
  <c r="F513" i="2" s="1"/>
  <c r="B514" i="2" s="1"/>
  <c r="C514" i="2" s="1"/>
  <c r="D514" i="2" s="1"/>
  <c r="E514" i="2" l="1"/>
  <c r="F514" i="2" s="1"/>
  <c r="B515" i="2" s="1"/>
  <c r="C515" i="2" s="1"/>
  <c r="D515" i="2" s="1"/>
  <c r="E515" i="2" l="1"/>
  <c r="F515" i="2" s="1"/>
  <c r="B516" i="2" s="1"/>
  <c r="C516" i="2" s="1"/>
  <c r="D516" i="2" s="1"/>
  <c r="E516" i="2" l="1"/>
  <c r="F516" i="2" s="1"/>
  <c r="B517" i="2" s="1"/>
  <c r="C517" i="2" s="1"/>
  <c r="D517" i="2" s="1"/>
  <c r="E517" i="2" l="1"/>
  <c r="F517" i="2" s="1"/>
  <c r="B518" i="2" s="1"/>
  <c r="C518" i="2" s="1"/>
  <c r="D518" i="2" s="1"/>
  <c r="E518" i="2" l="1"/>
  <c r="F518" i="2" s="1"/>
  <c r="B519" i="2" s="1"/>
  <c r="C519" i="2" s="1"/>
  <c r="D519" i="2" s="1"/>
  <c r="E519" i="2" l="1"/>
  <c r="F519" i="2" s="1"/>
  <c r="B520" i="2" s="1"/>
  <c r="C520" i="2" s="1"/>
  <c r="D520" i="2" s="1"/>
  <c r="E520" i="2" l="1"/>
  <c r="F520" i="2" s="1"/>
  <c r="B521" i="2" s="1"/>
  <c r="C521" i="2" s="1"/>
  <c r="D521" i="2" s="1"/>
  <c r="E521" i="2" l="1"/>
  <c r="F521" i="2" s="1"/>
  <c r="B522" i="2" s="1"/>
  <c r="C522" i="2" s="1"/>
  <c r="D522" i="2" s="1"/>
  <c r="E522" i="2" l="1"/>
  <c r="F522" i="2" s="1"/>
  <c r="B523" i="2" s="1"/>
  <c r="C523" i="2" s="1"/>
  <c r="D523" i="2" s="1"/>
  <c r="E523" i="2" l="1"/>
  <c r="F523" i="2" s="1"/>
  <c r="B524" i="2" s="1"/>
  <c r="C524" i="2" s="1"/>
  <c r="D524" i="2" s="1"/>
  <c r="E524" i="2" l="1"/>
  <c r="F524" i="2" s="1"/>
  <c r="B525" i="2" s="1"/>
  <c r="C525" i="2" s="1"/>
  <c r="D525" i="2" s="1"/>
  <c r="E525" i="2" l="1"/>
  <c r="F525" i="2" s="1"/>
  <c r="B526" i="2" s="1"/>
  <c r="C526" i="2" s="1"/>
  <c r="D526" i="2" s="1"/>
  <c r="E526" i="2" l="1"/>
  <c r="F526" i="2" s="1"/>
  <c r="B527" i="2" s="1"/>
  <c r="C527" i="2" s="1"/>
  <c r="D527" i="2" s="1"/>
  <c r="E527" i="2" l="1"/>
  <c r="F527" i="2" s="1"/>
  <c r="B528" i="2" s="1"/>
  <c r="C528" i="2" s="1"/>
  <c r="D528" i="2" s="1"/>
  <c r="E528" i="2" l="1"/>
  <c r="F528" i="2" s="1"/>
  <c r="B529" i="2" s="1"/>
  <c r="C529" i="2" s="1"/>
  <c r="D529" i="2" s="1"/>
  <c r="E529" i="2" l="1"/>
  <c r="F529" i="2" s="1"/>
  <c r="B530" i="2" s="1"/>
  <c r="C530" i="2" s="1"/>
  <c r="D530" i="2" s="1"/>
  <c r="E530" i="2" l="1"/>
  <c r="F530" i="2" s="1"/>
  <c r="B531" i="2" s="1"/>
  <c r="C531" i="2" s="1"/>
  <c r="D531" i="2" s="1"/>
  <c r="E531" i="2" l="1"/>
  <c r="F531" i="2" s="1"/>
  <c r="B532" i="2" s="1"/>
  <c r="C532" i="2" s="1"/>
  <c r="D532" i="2" s="1"/>
  <c r="E532" i="2" l="1"/>
  <c r="F532" i="2" s="1"/>
  <c r="B533" i="2" s="1"/>
  <c r="C533" i="2" s="1"/>
  <c r="D533" i="2" s="1"/>
  <c r="E533" i="2" l="1"/>
  <c r="F533" i="2" s="1"/>
  <c r="B534" i="2" s="1"/>
  <c r="C534" i="2" s="1"/>
  <c r="D534" i="2" s="1"/>
  <c r="E534" i="2" l="1"/>
  <c r="F534" i="2" s="1"/>
  <c r="B535" i="2" s="1"/>
  <c r="C535" i="2" s="1"/>
  <c r="D535" i="2" s="1"/>
  <c r="E535" i="2" l="1"/>
  <c r="F535" i="2" s="1"/>
  <c r="B536" i="2" s="1"/>
  <c r="C536" i="2" s="1"/>
  <c r="D536" i="2" s="1"/>
  <c r="E536" i="2" l="1"/>
  <c r="F536" i="2" s="1"/>
  <c r="B537" i="2" s="1"/>
  <c r="C537" i="2" s="1"/>
  <c r="D537" i="2" s="1"/>
  <c r="E537" i="2" l="1"/>
  <c r="F537" i="2" s="1"/>
  <c r="B538" i="2" s="1"/>
  <c r="C538" i="2" s="1"/>
  <c r="D538" i="2" s="1"/>
  <c r="E538" i="2" l="1"/>
  <c r="F538" i="2" s="1"/>
  <c r="B539" i="2" s="1"/>
  <c r="C539" i="2" s="1"/>
  <c r="D539" i="2" s="1"/>
  <c r="E539" i="2" l="1"/>
  <c r="F539" i="2" s="1"/>
  <c r="B540" i="2" s="1"/>
  <c r="C540" i="2" s="1"/>
  <c r="D540" i="2" s="1"/>
  <c r="E540" i="2" l="1"/>
  <c r="F540" i="2" s="1"/>
  <c r="B541" i="2" s="1"/>
  <c r="C541" i="2" s="1"/>
  <c r="D541" i="2" s="1"/>
  <c r="E541" i="2" l="1"/>
  <c r="F541" i="2" s="1"/>
  <c r="B542" i="2" s="1"/>
  <c r="C542" i="2" s="1"/>
  <c r="D542" i="2" s="1"/>
  <c r="E542" i="2" l="1"/>
  <c r="F542" i="2" s="1"/>
  <c r="B543" i="2" s="1"/>
  <c r="C543" i="2" s="1"/>
  <c r="D543" i="2" s="1"/>
  <c r="E543" i="2" l="1"/>
  <c r="F543" i="2" s="1"/>
  <c r="B544" i="2" s="1"/>
  <c r="C544" i="2" s="1"/>
  <c r="D544" i="2" s="1"/>
  <c r="E544" i="2" l="1"/>
  <c r="F544" i="2" s="1"/>
  <c r="B545" i="2" s="1"/>
  <c r="C545" i="2" s="1"/>
  <c r="D545" i="2" s="1"/>
  <c r="E545" i="2" l="1"/>
  <c r="F545" i="2" s="1"/>
  <c r="B546" i="2" s="1"/>
  <c r="C546" i="2" s="1"/>
  <c r="D546" i="2" s="1"/>
  <c r="E546" i="2" l="1"/>
  <c r="F546" i="2" s="1"/>
  <c r="B547" i="2" s="1"/>
  <c r="C547" i="2" s="1"/>
  <c r="D547" i="2" s="1"/>
  <c r="E547" i="2" l="1"/>
  <c r="F547" i="2" s="1"/>
  <c r="B548" i="2" s="1"/>
  <c r="C548" i="2" s="1"/>
  <c r="D548" i="2" s="1"/>
  <c r="E548" i="2" l="1"/>
  <c r="F548" i="2" s="1"/>
  <c r="B549" i="2" s="1"/>
  <c r="C549" i="2" s="1"/>
  <c r="D549" i="2" s="1"/>
  <c r="E549" i="2" l="1"/>
  <c r="F549" i="2" s="1"/>
  <c r="B550" i="2" s="1"/>
  <c r="C550" i="2" s="1"/>
  <c r="D550" i="2" s="1"/>
  <c r="E550" i="2" l="1"/>
  <c r="F550" i="2" s="1"/>
  <c r="B551" i="2" s="1"/>
  <c r="C551" i="2" s="1"/>
  <c r="D551" i="2" s="1"/>
  <c r="E551" i="2" l="1"/>
  <c r="F551" i="2" s="1"/>
  <c r="B552" i="2" s="1"/>
  <c r="C552" i="2" s="1"/>
  <c r="D552" i="2" s="1"/>
  <c r="E552" i="2" l="1"/>
  <c r="F552" i="2" s="1"/>
  <c r="B553" i="2" s="1"/>
  <c r="C553" i="2" s="1"/>
  <c r="D553" i="2" s="1"/>
  <c r="E553" i="2" l="1"/>
  <c r="F553" i="2" s="1"/>
  <c r="B554" i="2" s="1"/>
  <c r="C554" i="2" s="1"/>
  <c r="D554" i="2" s="1"/>
  <c r="E554" i="2" l="1"/>
  <c r="F554" i="2" s="1"/>
  <c r="B555" i="2" s="1"/>
  <c r="C555" i="2" s="1"/>
  <c r="D555" i="2" s="1"/>
  <c r="E555" i="2" l="1"/>
  <c r="F555" i="2" s="1"/>
  <c r="B556" i="2" s="1"/>
  <c r="C556" i="2" s="1"/>
  <c r="D556" i="2" s="1"/>
  <c r="E556" i="2" l="1"/>
  <c r="F556" i="2" s="1"/>
  <c r="B557" i="2" s="1"/>
  <c r="C557" i="2" s="1"/>
  <c r="D557" i="2" s="1"/>
  <c r="E557" i="2" l="1"/>
  <c r="F557" i="2" s="1"/>
  <c r="B558" i="2" s="1"/>
  <c r="C558" i="2" s="1"/>
  <c r="D558" i="2" s="1"/>
  <c r="E558" i="2" l="1"/>
  <c r="F558" i="2" s="1"/>
  <c r="B559" i="2" s="1"/>
  <c r="C559" i="2" s="1"/>
  <c r="D559" i="2" s="1"/>
  <c r="E559" i="2" l="1"/>
  <c r="F559" i="2" s="1"/>
  <c r="B560" i="2" s="1"/>
  <c r="C560" i="2" s="1"/>
  <c r="D560" i="2" s="1"/>
  <c r="E560" i="2" l="1"/>
  <c r="F560" i="2" s="1"/>
  <c r="B561" i="2" s="1"/>
  <c r="C561" i="2" s="1"/>
  <c r="D561" i="2" s="1"/>
  <c r="E561" i="2" l="1"/>
  <c r="F561" i="2" s="1"/>
  <c r="B562" i="2" s="1"/>
  <c r="C562" i="2" s="1"/>
  <c r="D562" i="2" s="1"/>
  <c r="E562" i="2" l="1"/>
  <c r="F562" i="2" s="1"/>
  <c r="B563" i="2" s="1"/>
  <c r="C563" i="2" s="1"/>
  <c r="D563" i="2" s="1"/>
  <c r="E563" i="2" l="1"/>
  <c r="F563" i="2" s="1"/>
  <c r="B564" i="2" s="1"/>
  <c r="C564" i="2" s="1"/>
  <c r="D564" i="2" s="1"/>
  <c r="E564" i="2" l="1"/>
  <c r="F564" i="2" s="1"/>
  <c r="B565" i="2" s="1"/>
  <c r="C565" i="2" s="1"/>
  <c r="D565" i="2" s="1"/>
  <c r="E565" i="2" l="1"/>
  <c r="F565" i="2" s="1"/>
  <c r="B566" i="2" s="1"/>
  <c r="C566" i="2" s="1"/>
  <c r="D566" i="2" s="1"/>
  <c r="E566" i="2" l="1"/>
  <c r="F566" i="2" s="1"/>
  <c r="B567" i="2" s="1"/>
  <c r="C567" i="2" s="1"/>
  <c r="D567" i="2" s="1"/>
  <c r="E567" i="2" l="1"/>
  <c r="F567" i="2" s="1"/>
  <c r="B568" i="2" s="1"/>
  <c r="C568" i="2" s="1"/>
  <c r="D568" i="2" s="1"/>
  <c r="E568" i="2" l="1"/>
  <c r="F568" i="2" s="1"/>
  <c r="B569" i="2" s="1"/>
  <c r="C569" i="2" s="1"/>
  <c r="D569" i="2" s="1"/>
  <c r="E569" i="2" l="1"/>
  <c r="F569" i="2" s="1"/>
  <c r="B570" i="2" s="1"/>
  <c r="C570" i="2" s="1"/>
  <c r="D570" i="2" s="1"/>
  <c r="E570" i="2" l="1"/>
  <c r="F570" i="2" s="1"/>
  <c r="B571" i="2" s="1"/>
  <c r="C571" i="2" s="1"/>
  <c r="D571" i="2" s="1"/>
  <c r="E571" i="2" l="1"/>
  <c r="F571" i="2" s="1"/>
  <c r="B572" i="2" s="1"/>
  <c r="C572" i="2" s="1"/>
  <c r="D572" i="2" s="1"/>
  <c r="E572" i="2" l="1"/>
  <c r="F572" i="2" s="1"/>
  <c r="B573" i="2" s="1"/>
  <c r="C573" i="2" s="1"/>
  <c r="D573" i="2" s="1"/>
  <c r="E573" i="2" l="1"/>
  <c r="F573" i="2" s="1"/>
  <c r="B574" i="2" s="1"/>
  <c r="C574" i="2" s="1"/>
  <c r="D574" i="2" s="1"/>
  <c r="E574" i="2" l="1"/>
  <c r="F574" i="2" s="1"/>
  <c r="B575" i="2" s="1"/>
  <c r="C575" i="2" s="1"/>
  <c r="D575" i="2" s="1"/>
  <c r="E575" i="2" l="1"/>
  <c r="F575" i="2" s="1"/>
  <c r="B576" i="2" s="1"/>
  <c r="C576" i="2" s="1"/>
  <c r="D576" i="2" s="1"/>
  <c r="E576" i="2" l="1"/>
  <c r="F576" i="2" s="1"/>
  <c r="B577" i="2" s="1"/>
  <c r="C577" i="2" s="1"/>
  <c r="D577" i="2" s="1"/>
  <c r="E577" i="2" l="1"/>
  <c r="F577" i="2" s="1"/>
  <c r="B578" i="2" s="1"/>
  <c r="C578" i="2" s="1"/>
  <c r="D578" i="2" s="1"/>
  <c r="E578" i="2" l="1"/>
  <c r="F578" i="2" s="1"/>
  <c r="B579" i="2" s="1"/>
  <c r="C579" i="2" s="1"/>
  <c r="D579" i="2" s="1"/>
  <c r="E579" i="2" l="1"/>
  <c r="F579" i="2" s="1"/>
  <c r="B580" i="2" s="1"/>
  <c r="C580" i="2" s="1"/>
  <c r="D580" i="2" s="1"/>
  <c r="E580" i="2" l="1"/>
  <c r="F580" i="2" s="1"/>
  <c r="B581" i="2" s="1"/>
  <c r="C581" i="2" s="1"/>
  <c r="D581" i="2" s="1"/>
  <c r="E581" i="2" l="1"/>
  <c r="F581" i="2" s="1"/>
  <c r="B582" i="2" s="1"/>
  <c r="C582" i="2" s="1"/>
  <c r="D582" i="2" s="1"/>
  <c r="E582" i="2" l="1"/>
  <c r="F582" i="2" s="1"/>
  <c r="B583" i="2" s="1"/>
  <c r="C583" i="2" s="1"/>
  <c r="D583" i="2" s="1"/>
  <c r="E583" i="2" l="1"/>
  <c r="F583" i="2" s="1"/>
  <c r="B584" i="2" s="1"/>
  <c r="C584" i="2" s="1"/>
  <c r="D584" i="2" s="1"/>
  <c r="E584" i="2" l="1"/>
  <c r="F584" i="2" s="1"/>
  <c r="B585" i="2" s="1"/>
  <c r="C585" i="2" s="1"/>
  <c r="D585" i="2" s="1"/>
  <c r="E585" i="2" l="1"/>
  <c r="F585" i="2" s="1"/>
  <c r="B586" i="2" s="1"/>
  <c r="C586" i="2" s="1"/>
  <c r="D586" i="2" s="1"/>
  <c r="E586" i="2" l="1"/>
  <c r="F586" i="2" s="1"/>
  <c r="B587" i="2" s="1"/>
  <c r="C587" i="2" s="1"/>
  <c r="D587" i="2" s="1"/>
  <c r="E587" i="2" l="1"/>
  <c r="F587" i="2" s="1"/>
  <c r="B588" i="2" s="1"/>
  <c r="C588" i="2" s="1"/>
  <c r="D588" i="2" s="1"/>
  <c r="E588" i="2" l="1"/>
  <c r="F588" i="2" s="1"/>
  <c r="B589" i="2" s="1"/>
  <c r="C589" i="2" s="1"/>
  <c r="D589" i="2" s="1"/>
  <c r="E589" i="2" l="1"/>
  <c r="F589" i="2" s="1"/>
  <c r="B590" i="2" s="1"/>
  <c r="C590" i="2" s="1"/>
  <c r="D590" i="2" s="1"/>
  <c r="E590" i="2" l="1"/>
  <c r="F590" i="2" s="1"/>
  <c r="B591" i="2" s="1"/>
  <c r="C591" i="2" s="1"/>
  <c r="D591" i="2" s="1"/>
  <c r="E591" i="2" l="1"/>
  <c r="F591" i="2" s="1"/>
  <c r="B592" i="2" s="1"/>
  <c r="C592" i="2" s="1"/>
  <c r="D592" i="2" s="1"/>
  <c r="E592" i="2" l="1"/>
  <c r="F592" i="2" s="1"/>
  <c r="B593" i="2" s="1"/>
  <c r="C593" i="2" s="1"/>
  <c r="D593" i="2" s="1"/>
  <c r="E593" i="2" l="1"/>
  <c r="F593" i="2" s="1"/>
  <c r="B594" i="2" s="1"/>
  <c r="C594" i="2" s="1"/>
  <c r="D594" i="2" s="1"/>
  <c r="E594" i="2" l="1"/>
  <c r="F594" i="2" s="1"/>
  <c r="B595" i="2" s="1"/>
  <c r="C595" i="2" s="1"/>
  <c r="D595" i="2" s="1"/>
  <c r="E595" i="2" l="1"/>
  <c r="F595" i="2" s="1"/>
  <c r="B596" i="2" s="1"/>
  <c r="C596" i="2" s="1"/>
  <c r="D596" i="2" s="1"/>
  <c r="E596" i="2" l="1"/>
  <c r="F596" i="2" s="1"/>
  <c r="B597" i="2" s="1"/>
  <c r="C597" i="2" s="1"/>
  <c r="D597" i="2" s="1"/>
  <c r="E597" i="2" l="1"/>
  <c r="F597" i="2" s="1"/>
  <c r="B598" i="2" s="1"/>
  <c r="C598" i="2" s="1"/>
  <c r="D598" i="2" s="1"/>
  <c r="E598" i="2" l="1"/>
  <c r="F598" i="2" s="1"/>
  <c r="B599" i="2" s="1"/>
  <c r="C599" i="2" s="1"/>
  <c r="D599" i="2" s="1"/>
  <c r="E599" i="2" s="1"/>
  <c r="F599" i="2" s="1"/>
</calcChain>
</file>

<file path=xl/sharedStrings.xml><?xml version="1.0" encoding="utf-8"?>
<sst xmlns="http://schemas.openxmlformats.org/spreadsheetml/2006/main" count="41" uniqueCount="33">
  <si>
    <t>Pv boss</t>
  </si>
  <si>
    <t>Millions</t>
  </si>
  <si>
    <t>Pv Boss</t>
  </si>
  <si>
    <t>K</t>
  </si>
  <si>
    <t>Nb joueur</t>
  </si>
  <si>
    <t>Heals</t>
  </si>
  <si>
    <t>Tanks</t>
  </si>
  <si>
    <t>Dps</t>
  </si>
  <si>
    <t>Dégats par joueur</t>
  </si>
  <si>
    <t>Données statiques</t>
  </si>
  <si>
    <t>Variable temps</t>
  </si>
  <si>
    <t>DPS raid</t>
  </si>
  <si>
    <t>Joueur faisant du dégats</t>
  </si>
  <si>
    <t>1 tank = 0,5dps</t>
  </si>
  <si>
    <t>1% pv boss</t>
  </si>
  <si>
    <t>Temps pour tomber 1% du boss sans stack</t>
  </si>
  <si>
    <t>Temps pour tomber les 25 stacks</t>
  </si>
  <si>
    <t>s</t>
  </si>
  <si>
    <t>% de boss tombé sous vulnérabilité</t>
  </si>
  <si>
    <t>Temps 25 stacks + vulnérabilité</t>
  </si>
  <si>
    <t>Temps enragé</t>
  </si>
  <si>
    <t>min</t>
  </si>
  <si>
    <t>% boss</t>
  </si>
  <si>
    <t>M</t>
  </si>
  <si>
    <t>%boss</t>
  </si>
  <si>
    <t>Seconde</t>
  </si>
  <si>
    <t>Degats sur boss</t>
  </si>
  <si>
    <t>DPS</t>
  </si>
  <si>
    <t>Stacks</t>
  </si>
  <si>
    <t>Phase</t>
  </si>
  <si>
    <t>Temps (en s)</t>
  </si>
  <si>
    <t>Temps (en min)</t>
  </si>
  <si>
    <t>DPS moyen par joueur sur le boss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</si>
</sst>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1" applyNumberFormat="1" applyFont="1"/>
    <xf numFmtId="0" fontId="0" fillId="3" borderId="0" xfId="0" applyFill="1"/>
    <xf numFmtId="1" fontId="0" fillId="3" borderId="0" xfId="0" applyNumberFormat="1" applyFill="1"/>
    <xf numFmtId="0" fontId="0" fillId="3" borderId="0" xfId="1" applyNumberFormat="1" applyFont="1" applyFill="1"/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8" fontId="2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vie du boss en fonction du temps de combat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'Simulation combat'!$E$1</c:f>
              <c:strCache>
                <c:ptCount val="1"/>
                <c:pt idx="0">
                  <c:v>%boss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'Simulation combat'!$A$2:$A$600</c:f>
              <c:numCache>
                <c:formatCode>General</c:formatCode>
                <c:ptCount val="59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</c:numCache>
            </c:numRef>
          </c:xVal>
          <c:yVal>
            <c:numRef>
              <c:f>'Simulation combat'!$E$2:$E$600</c:f>
              <c:numCache>
                <c:formatCode>General</c:formatCode>
                <c:ptCount val="599"/>
                <c:pt idx="0">
                  <c:v>99.8</c:v>
                </c:pt>
                <c:pt idx="1">
                  <c:v>99.7</c:v>
                </c:pt>
                <c:pt idx="2">
                  <c:v>99.5</c:v>
                </c:pt>
                <c:pt idx="3">
                  <c:v>99.4</c:v>
                </c:pt>
                <c:pt idx="4">
                  <c:v>99.2</c:v>
                </c:pt>
                <c:pt idx="5">
                  <c:v>99.1</c:v>
                </c:pt>
                <c:pt idx="6">
                  <c:v>98.9</c:v>
                </c:pt>
                <c:pt idx="7">
                  <c:v>98.8</c:v>
                </c:pt>
                <c:pt idx="8">
                  <c:v>98.6</c:v>
                </c:pt>
                <c:pt idx="9">
                  <c:v>98.5</c:v>
                </c:pt>
                <c:pt idx="10">
                  <c:v>98.3</c:v>
                </c:pt>
                <c:pt idx="11">
                  <c:v>98.2</c:v>
                </c:pt>
                <c:pt idx="12">
                  <c:v>98</c:v>
                </c:pt>
                <c:pt idx="13">
                  <c:v>97.9</c:v>
                </c:pt>
                <c:pt idx="14">
                  <c:v>97.7</c:v>
                </c:pt>
                <c:pt idx="15">
                  <c:v>97.6</c:v>
                </c:pt>
                <c:pt idx="16">
                  <c:v>97.4</c:v>
                </c:pt>
                <c:pt idx="17">
                  <c:v>97.3</c:v>
                </c:pt>
                <c:pt idx="18">
                  <c:v>97.1</c:v>
                </c:pt>
                <c:pt idx="19">
                  <c:v>97</c:v>
                </c:pt>
                <c:pt idx="20">
                  <c:v>96.8</c:v>
                </c:pt>
                <c:pt idx="21">
                  <c:v>96.7</c:v>
                </c:pt>
                <c:pt idx="22">
                  <c:v>96.5</c:v>
                </c:pt>
                <c:pt idx="23">
                  <c:v>96.4</c:v>
                </c:pt>
                <c:pt idx="24">
                  <c:v>96.2</c:v>
                </c:pt>
                <c:pt idx="25">
                  <c:v>96.1</c:v>
                </c:pt>
                <c:pt idx="26">
                  <c:v>95.9</c:v>
                </c:pt>
                <c:pt idx="27">
                  <c:v>95.8</c:v>
                </c:pt>
                <c:pt idx="28">
                  <c:v>95.6</c:v>
                </c:pt>
                <c:pt idx="29">
                  <c:v>95.4</c:v>
                </c:pt>
                <c:pt idx="30">
                  <c:v>95.3</c:v>
                </c:pt>
                <c:pt idx="31">
                  <c:v>95.1</c:v>
                </c:pt>
                <c:pt idx="32">
                  <c:v>95</c:v>
                </c:pt>
                <c:pt idx="33">
                  <c:v>94.8</c:v>
                </c:pt>
                <c:pt idx="34">
                  <c:v>94.7</c:v>
                </c:pt>
                <c:pt idx="35">
                  <c:v>94.5</c:v>
                </c:pt>
                <c:pt idx="36">
                  <c:v>94.4</c:v>
                </c:pt>
                <c:pt idx="37">
                  <c:v>94.2</c:v>
                </c:pt>
                <c:pt idx="38">
                  <c:v>94</c:v>
                </c:pt>
                <c:pt idx="39">
                  <c:v>93.9</c:v>
                </c:pt>
                <c:pt idx="40">
                  <c:v>93.7</c:v>
                </c:pt>
                <c:pt idx="41">
                  <c:v>93.6</c:v>
                </c:pt>
                <c:pt idx="42">
                  <c:v>93.4</c:v>
                </c:pt>
                <c:pt idx="43">
                  <c:v>93.2</c:v>
                </c:pt>
                <c:pt idx="44">
                  <c:v>93.1</c:v>
                </c:pt>
                <c:pt idx="45">
                  <c:v>92.9</c:v>
                </c:pt>
                <c:pt idx="46">
                  <c:v>92.8</c:v>
                </c:pt>
                <c:pt idx="47">
                  <c:v>92.6</c:v>
                </c:pt>
                <c:pt idx="48">
                  <c:v>92.4</c:v>
                </c:pt>
                <c:pt idx="49">
                  <c:v>92.3</c:v>
                </c:pt>
                <c:pt idx="50">
                  <c:v>92.1</c:v>
                </c:pt>
                <c:pt idx="51">
                  <c:v>92</c:v>
                </c:pt>
                <c:pt idx="52">
                  <c:v>91.8</c:v>
                </c:pt>
                <c:pt idx="53">
                  <c:v>91.6</c:v>
                </c:pt>
                <c:pt idx="54">
                  <c:v>91.5</c:v>
                </c:pt>
                <c:pt idx="55">
                  <c:v>91.3</c:v>
                </c:pt>
                <c:pt idx="56">
                  <c:v>91.2</c:v>
                </c:pt>
                <c:pt idx="57">
                  <c:v>91</c:v>
                </c:pt>
                <c:pt idx="58">
                  <c:v>90.8</c:v>
                </c:pt>
                <c:pt idx="59">
                  <c:v>90.7</c:v>
                </c:pt>
                <c:pt idx="60">
                  <c:v>90.5</c:v>
                </c:pt>
                <c:pt idx="61">
                  <c:v>90.3</c:v>
                </c:pt>
                <c:pt idx="62">
                  <c:v>90.2</c:v>
                </c:pt>
                <c:pt idx="63">
                  <c:v>90</c:v>
                </c:pt>
                <c:pt idx="64">
                  <c:v>89.8</c:v>
                </c:pt>
                <c:pt idx="65">
                  <c:v>89.7</c:v>
                </c:pt>
                <c:pt idx="66">
                  <c:v>89.5</c:v>
                </c:pt>
                <c:pt idx="67">
                  <c:v>89.3</c:v>
                </c:pt>
                <c:pt idx="68">
                  <c:v>89.2</c:v>
                </c:pt>
                <c:pt idx="69">
                  <c:v>89</c:v>
                </c:pt>
                <c:pt idx="70">
                  <c:v>88.8</c:v>
                </c:pt>
                <c:pt idx="71">
                  <c:v>88.7</c:v>
                </c:pt>
                <c:pt idx="72">
                  <c:v>88.5</c:v>
                </c:pt>
                <c:pt idx="73">
                  <c:v>88.3</c:v>
                </c:pt>
                <c:pt idx="74">
                  <c:v>88.2</c:v>
                </c:pt>
                <c:pt idx="75">
                  <c:v>88</c:v>
                </c:pt>
                <c:pt idx="76">
                  <c:v>87.8</c:v>
                </c:pt>
                <c:pt idx="77">
                  <c:v>87.7</c:v>
                </c:pt>
                <c:pt idx="78">
                  <c:v>87.5</c:v>
                </c:pt>
                <c:pt idx="79">
                  <c:v>87.3</c:v>
                </c:pt>
                <c:pt idx="80">
                  <c:v>87.1</c:v>
                </c:pt>
                <c:pt idx="81">
                  <c:v>87</c:v>
                </c:pt>
                <c:pt idx="82">
                  <c:v>86.8</c:v>
                </c:pt>
                <c:pt idx="83">
                  <c:v>86.6</c:v>
                </c:pt>
                <c:pt idx="84">
                  <c:v>86.5</c:v>
                </c:pt>
                <c:pt idx="85">
                  <c:v>86.3</c:v>
                </c:pt>
                <c:pt idx="86">
                  <c:v>86.1</c:v>
                </c:pt>
                <c:pt idx="87">
                  <c:v>85.9</c:v>
                </c:pt>
                <c:pt idx="88">
                  <c:v>85.8</c:v>
                </c:pt>
                <c:pt idx="89">
                  <c:v>85.6</c:v>
                </c:pt>
                <c:pt idx="90">
                  <c:v>85.4</c:v>
                </c:pt>
                <c:pt idx="91">
                  <c:v>85.2</c:v>
                </c:pt>
                <c:pt idx="92">
                  <c:v>85.1</c:v>
                </c:pt>
                <c:pt idx="93">
                  <c:v>84.9</c:v>
                </c:pt>
                <c:pt idx="94">
                  <c:v>84.7</c:v>
                </c:pt>
                <c:pt idx="95">
                  <c:v>84.5</c:v>
                </c:pt>
                <c:pt idx="96">
                  <c:v>84.4</c:v>
                </c:pt>
                <c:pt idx="97">
                  <c:v>84.2</c:v>
                </c:pt>
                <c:pt idx="98">
                  <c:v>84</c:v>
                </c:pt>
                <c:pt idx="99">
                  <c:v>83.8</c:v>
                </c:pt>
                <c:pt idx="100">
                  <c:v>83.7</c:v>
                </c:pt>
                <c:pt idx="101">
                  <c:v>83.5</c:v>
                </c:pt>
                <c:pt idx="102">
                  <c:v>83.3</c:v>
                </c:pt>
                <c:pt idx="103">
                  <c:v>83.1</c:v>
                </c:pt>
                <c:pt idx="104">
                  <c:v>82.9</c:v>
                </c:pt>
                <c:pt idx="105">
                  <c:v>82.8</c:v>
                </c:pt>
                <c:pt idx="106">
                  <c:v>82.6</c:v>
                </c:pt>
                <c:pt idx="107">
                  <c:v>82.4</c:v>
                </c:pt>
                <c:pt idx="108">
                  <c:v>82.2</c:v>
                </c:pt>
                <c:pt idx="109">
                  <c:v>82</c:v>
                </c:pt>
                <c:pt idx="110">
                  <c:v>81.900000000000006</c:v>
                </c:pt>
                <c:pt idx="111">
                  <c:v>81.7</c:v>
                </c:pt>
                <c:pt idx="112">
                  <c:v>81.5</c:v>
                </c:pt>
                <c:pt idx="113">
                  <c:v>81.3</c:v>
                </c:pt>
                <c:pt idx="114">
                  <c:v>81.099999999999994</c:v>
                </c:pt>
                <c:pt idx="115">
                  <c:v>81</c:v>
                </c:pt>
                <c:pt idx="116">
                  <c:v>80.8</c:v>
                </c:pt>
                <c:pt idx="117">
                  <c:v>80.599999999999994</c:v>
                </c:pt>
                <c:pt idx="118">
                  <c:v>80.400000000000006</c:v>
                </c:pt>
                <c:pt idx="119">
                  <c:v>80.2</c:v>
                </c:pt>
                <c:pt idx="120">
                  <c:v>80</c:v>
                </c:pt>
                <c:pt idx="121">
                  <c:v>79.8</c:v>
                </c:pt>
                <c:pt idx="122">
                  <c:v>79.7</c:v>
                </c:pt>
                <c:pt idx="123">
                  <c:v>79.5</c:v>
                </c:pt>
                <c:pt idx="124">
                  <c:v>79.3</c:v>
                </c:pt>
                <c:pt idx="125">
                  <c:v>79.099999999999994</c:v>
                </c:pt>
                <c:pt idx="126">
                  <c:v>78.900000000000006</c:v>
                </c:pt>
                <c:pt idx="127">
                  <c:v>78.7</c:v>
                </c:pt>
                <c:pt idx="128">
                  <c:v>78.5</c:v>
                </c:pt>
                <c:pt idx="129">
                  <c:v>78.400000000000006</c:v>
                </c:pt>
                <c:pt idx="130">
                  <c:v>78.2</c:v>
                </c:pt>
                <c:pt idx="131">
                  <c:v>78</c:v>
                </c:pt>
                <c:pt idx="132">
                  <c:v>77.8</c:v>
                </c:pt>
                <c:pt idx="133">
                  <c:v>77.599999999999994</c:v>
                </c:pt>
                <c:pt idx="134">
                  <c:v>77.400000000000006</c:v>
                </c:pt>
                <c:pt idx="135">
                  <c:v>77.2</c:v>
                </c:pt>
                <c:pt idx="136">
                  <c:v>77</c:v>
                </c:pt>
                <c:pt idx="137">
                  <c:v>76.8</c:v>
                </c:pt>
                <c:pt idx="138">
                  <c:v>76.599999999999994</c:v>
                </c:pt>
                <c:pt idx="139">
                  <c:v>76.5</c:v>
                </c:pt>
                <c:pt idx="140">
                  <c:v>76.3</c:v>
                </c:pt>
                <c:pt idx="141">
                  <c:v>76.099999999999994</c:v>
                </c:pt>
                <c:pt idx="142">
                  <c:v>75.900000000000006</c:v>
                </c:pt>
                <c:pt idx="143">
                  <c:v>75.7</c:v>
                </c:pt>
                <c:pt idx="144">
                  <c:v>75.5</c:v>
                </c:pt>
                <c:pt idx="145">
                  <c:v>75.3</c:v>
                </c:pt>
                <c:pt idx="146">
                  <c:v>75.099999999999994</c:v>
                </c:pt>
                <c:pt idx="147">
                  <c:v>74.900000000000006</c:v>
                </c:pt>
                <c:pt idx="148">
                  <c:v>74.599999999999994</c:v>
                </c:pt>
                <c:pt idx="149">
                  <c:v>74.3</c:v>
                </c:pt>
                <c:pt idx="150">
                  <c:v>74.099999999999994</c:v>
                </c:pt>
                <c:pt idx="151">
                  <c:v>73.8</c:v>
                </c:pt>
                <c:pt idx="152">
                  <c:v>73.5</c:v>
                </c:pt>
                <c:pt idx="153">
                  <c:v>73.2</c:v>
                </c:pt>
                <c:pt idx="154">
                  <c:v>72.900000000000006</c:v>
                </c:pt>
                <c:pt idx="155">
                  <c:v>72.599999999999994</c:v>
                </c:pt>
                <c:pt idx="156">
                  <c:v>72.400000000000006</c:v>
                </c:pt>
                <c:pt idx="157">
                  <c:v>72.099999999999994</c:v>
                </c:pt>
                <c:pt idx="158">
                  <c:v>71.8</c:v>
                </c:pt>
                <c:pt idx="159">
                  <c:v>71.5</c:v>
                </c:pt>
                <c:pt idx="160">
                  <c:v>71.2</c:v>
                </c:pt>
                <c:pt idx="161">
                  <c:v>70.900000000000006</c:v>
                </c:pt>
                <c:pt idx="162">
                  <c:v>70.7</c:v>
                </c:pt>
                <c:pt idx="163">
                  <c:v>70.5</c:v>
                </c:pt>
                <c:pt idx="164">
                  <c:v>70.400000000000006</c:v>
                </c:pt>
                <c:pt idx="165">
                  <c:v>70.2</c:v>
                </c:pt>
                <c:pt idx="166">
                  <c:v>70.099999999999994</c:v>
                </c:pt>
                <c:pt idx="167">
                  <c:v>69.900000000000006</c:v>
                </c:pt>
                <c:pt idx="168">
                  <c:v>69.8</c:v>
                </c:pt>
                <c:pt idx="169">
                  <c:v>69.599999999999994</c:v>
                </c:pt>
                <c:pt idx="170">
                  <c:v>69.5</c:v>
                </c:pt>
                <c:pt idx="171">
                  <c:v>69.3</c:v>
                </c:pt>
                <c:pt idx="172">
                  <c:v>69.2</c:v>
                </c:pt>
                <c:pt idx="173">
                  <c:v>69</c:v>
                </c:pt>
                <c:pt idx="174">
                  <c:v>68.900000000000006</c:v>
                </c:pt>
                <c:pt idx="175">
                  <c:v>68.7</c:v>
                </c:pt>
                <c:pt idx="176">
                  <c:v>68.599999999999994</c:v>
                </c:pt>
                <c:pt idx="177">
                  <c:v>68.400000000000006</c:v>
                </c:pt>
                <c:pt idx="178">
                  <c:v>68.3</c:v>
                </c:pt>
                <c:pt idx="179">
                  <c:v>68.099999999999994</c:v>
                </c:pt>
                <c:pt idx="180">
                  <c:v>68</c:v>
                </c:pt>
                <c:pt idx="181">
                  <c:v>67.8</c:v>
                </c:pt>
                <c:pt idx="182">
                  <c:v>67.7</c:v>
                </c:pt>
                <c:pt idx="183">
                  <c:v>67.5</c:v>
                </c:pt>
                <c:pt idx="184">
                  <c:v>67.400000000000006</c:v>
                </c:pt>
                <c:pt idx="185">
                  <c:v>67.2</c:v>
                </c:pt>
                <c:pt idx="186">
                  <c:v>67.099999999999994</c:v>
                </c:pt>
                <c:pt idx="187">
                  <c:v>66.900000000000006</c:v>
                </c:pt>
                <c:pt idx="188">
                  <c:v>66.8</c:v>
                </c:pt>
                <c:pt idx="189">
                  <c:v>66.599999999999994</c:v>
                </c:pt>
                <c:pt idx="190">
                  <c:v>66.5</c:v>
                </c:pt>
                <c:pt idx="191">
                  <c:v>66.3</c:v>
                </c:pt>
                <c:pt idx="192">
                  <c:v>66.099999999999994</c:v>
                </c:pt>
                <c:pt idx="193">
                  <c:v>66</c:v>
                </c:pt>
                <c:pt idx="194">
                  <c:v>65.8</c:v>
                </c:pt>
                <c:pt idx="195">
                  <c:v>65.7</c:v>
                </c:pt>
                <c:pt idx="196">
                  <c:v>65.5</c:v>
                </c:pt>
                <c:pt idx="197">
                  <c:v>65.400000000000006</c:v>
                </c:pt>
                <c:pt idx="198">
                  <c:v>65.2</c:v>
                </c:pt>
                <c:pt idx="199">
                  <c:v>65.099999999999994</c:v>
                </c:pt>
                <c:pt idx="200">
                  <c:v>64.900000000000006</c:v>
                </c:pt>
                <c:pt idx="201">
                  <c:v>64.7</c:v>
                </c:pt>
                <c:pt idx="202">
                  <c:v>64.599999999999994</c:v>
                </c:pt>
                <c:pt idx="203">
                  <c:v>64.400000000000006</c:v>
                </c:pt>
                <c:pt idx="204">
                  <c:v>64.3</c:v>
                </c:pt>
                <c:pt idx="205">
                  <c:v>64.099999999999994</c:v>
                </c:pt>
                <c:pt idx="206">
                  <c:v>64</c:v>
                </c:pt>
                <c:pt idx="207">
                  <c:v>63.8</c:v>
                </c:pt>
                <c:pt idx="208">
                  <c:v>63.6</c:v>
                </c:pt>
                <c:pt idx="209">
                  <c:v>63.5</c:v>
                </c:pt>
                <c:pt idx="210">
                  <c:v>63.3</c:v>
                </c:pt>
                <c:pt idx="211">
                  <c:v>63.2</c:v>
                </c:pt>
                <c:pt idx="212">
                  <c:v>63</c:v>
                </c:pt>
                <c:pt idx="213">
                  <c:v>62.8</c:v>
                </c:pt>
                <c:pt idx="214">
                  <c:v>62.7</c:v>
                </c:pt>
                <c:pt idx="215">
                  <c:v>62.5</c:v>
                </c:pt>
                <c:pt idx="216">
                  <c:v>62.3</c:v>
                </c:pt>
                <c:pt idx="217">
                  <c:v>62.2</c:v>
                </c:pt>
                <c:pt idx="218">
                  <c:v>62</c:v>
                </c:pt>
                <c:pt idx="219">
                  <c:v>61.9</c:v>
                </c:pt>
                <c:pt idx="220">
                  <c:v>61.7</c:v>
                </c:pt>
                <c:pt idx="221">
                  <c:v>61.5</c:v>
                </c:pt>
                <c:pt idx="222">
                  <c:v>61.4</c:v>
                </c:pt>
                <c:pt idx="223">
                  <c:v>61.2</c:v>
                </c:pt>
                <c:pt idx="224">
                  <c:v>61</c:v>
                </c:pt>
                <c:pt idx="225">
                  <c:v>60.9</c:v>
                </c:pt>
                <c:pt idx="226">
                  <c:v>60.7</c:v>
                </c:pt>
                <c:pt idx="227">
                  <c:v>60.5</c:v>
                </c:pt>
                <c:pt idx="228">
                  <c:v>60.4</c:v>
                </c:pt>
                <c:pt idx="229">
                  <c:v>60.2</c:v>
                </c:pt>
                <c:pt idx="230">
                  <c:v>60</c:v>
                </c:pt>
                <c:pt idx="231">
                  <c:v>59.9</c:v>
                </c:pt>
                <c:pt idx="232">
                  <c:v>59.7</c:v>
                </c:pt>
                <c:pt idx="233">
                  <c:v>59.5</c:v>
                </c:pt>
                <c:pt idx="234">
                  <c:v>59.4</c:v>
                </c:pt>
                <c:pt idx="235">
                  <c:v>59.2</c:v>
                </c:pt>
                <c:pt idx="236">
                  <c:v>59</c:v>
                </c:pt>
                <c:pt idx="237">
                  <c:v>58.9</c:v>
                </c:pt>
                <c:pt idx="238">
                  <c:v>58.7</c:v>
                </c:pt>
                <c:pt idx="239">
                  <c:v>58.5</c:v>
                </c:pt>
                <c:pt idx="240">
                  <c:v>58.4</c:v>
                </c:pt>
                <c:pt idx="241">
                  <c:v>58.2</c:v>
                </c:pt>
                <c:pt idx="242">
                  <c:v>58</c:v>
                </c:pt>
                <c:pt idx="243">
                  <c:v>57.8</c:v>
                </c:pt>
                <c:pt idx="244">
                  <c:v>57.7</c:v>
                </c:pt>
                <c:pt idx="245">
                  <c:v>57.5</c:v>
                </c:pt>
                <c:pt idx="246">
                  <c:v>57.3</c:v>
                </c:pt>
                <c:pt idx="247">
                  <c:v>57.2</c:v>
                </c:pt>
                <c:pt idx="248">
                  <c:v>57</c:v>
                </c:pt>
                <c:pt idx="249">
                  <c:v>56.8</c:v>
                </c:pt>
                <c:pt idx="250">
                  <c:v>56.6</c:v>
                </c:pt>
                <c:pt idx="251">
                  <c:v>56.5</c:v>
                </c:pt>
                <c:pt idx="252">
                  <c:v>56.3</c:v>
                </c:pt>
                <c:pt idx="253">
                  <c:v>56.1</c:v>
                </c:pt>
                <c:pt idx="254">
                  <c:v>55.9</c:v>
                </c:pt>
                <c:pt idx="255">
                  <c:v>55.8</c:v>
                </c:pt>
                <c:pt idx="256">
                  <c:v>55.6</c:v>
                </c:pt>
                <c:pt idx="257">
                  <c:v>55.4</c:v>
                </c:pt>
                <c:pt idx="258">
                  <c:v>55.2</c:v>
                </c:pt>
                <c:pt idx="259">
                  <c:v>55.1</c:v>
                </c:pt>
                <c:pt idx="260">
                  <c:v>54.9</c:v>
                </c:pt>
                <c:pt idx="261">
                  <c:v>54.7</c:v>
                </c:pt>
                <c:pt idx="262">
                  <c:v>54.5</c:v>
                </c:pt>
                <c:pt idx="263">
                  <c:v>54.4</c:v>
                </c:pt>
                <c:pt idx="264">
                  <c:v>54.2</c:v>
                </c:pt>
                <c:pt idx="265">
                  <c:v>54</c:v>
                </c:pt>
                <c:pt idx="266">
                  <c:v>53.8</c:v>
                </c:pt>
                <c:pt idx="267">
                  <c:v>53.7</c:v>
                </c:pt>
                <c:pt idx="268">
                  <c:v>53.5</c:v>
                </c:pt>
                <c:pt idx="269">
                  <c:v>53.3</c:v>
                </c:pt>
                <c:pt idx="270">
                  <c:v>53.1</c:v>
                </c:pt>
                <c:pt idx="271">
                  <c:v>52.9</c:v>
                </c:pt>
                <c:pt idx="272">
                  <c:v>52.8</c:v>
                </c:pt>
                <c:pt idx="273">
                  <c:v>52.6</c:v>
                </c:pt>
                <c:pt idx="274">
                  <c:v>52.4</c:v>
                </c:pt>
                <c:pt idx="275">
                  <c:v>52.2</c:v>
                </c:pt>
                <c:pt idx="276">
                  <c:v>52</c:v>
                </c:pt>
                <c:pt idx="277">
                  <c:v>51.8</c:v>
                </c:pt>
                <c:pt idx="278">
                  <c:v>51.7</c:v>
                </c:pt>
                <c:pt idx="279">
                  <c:v>51.5</c:v>
                </c:pt>
                <c:pt idx="280">
                  <c:v>51.3</c:v>
                </c:pt>
                <c:pt idx="281">
                  <c:v>51.1</c:v>
                </c:pt>
                <c:pt idx="282">
                  <c:v>50.9</c:v>
                </c:pt>
                <c:pt idx="283">
                  <c:v>50.7</c:v>
                </c:pt>
                <c:pt idx="284">
                  <c:v>50.6</c:v>
                </c:pt>
                <c:pt idx="285">
                  <c:v>50.4</c:v>
                </c:pt>
                <c:pt idx="286">
                  <c:v>50.2</c:v>
                </c:pt>
                <c:pt idx="287">
                  <c:v>50</c:v>
                </c:pt>
                <c:pt idx="288">
                  <c:v>49.8</c:v>
                </c:pt>
                <c:pt idx="289">
                  <c:v>49.6</c:v>
                </c:pt>
                <c:pt idx="290">
                  <c:v>49.4</c:v>
                </c:pt>
                <c:pt idx="291">
                  <c:v>49.2</c:v>
                </c:pt>
                <c:pt idx="292">
                  <c:v>49.1</c:v>
                </c:pt>
                <c:pt idx="293">
                  <c:v>48.9</c:v>
                </c:pt>
                <c:pt idx="294">
                  <c:v>48.7</c:v>
                </c:pt>
                <c:pt idx="295">
                  <c:v>48.5</c:v>
                </c:pt>
                <c:pt idx="296">
                  <c:v>48.3</c:v>
                </c:pt>
                <c:pt idx="297">
                  <c:v>48.1</c:v>
                </c:pt>
                <c:pt idx="298">
                  <c:v>47.9</c:v>
                </c:pt>
                <c:pt idx="299">
                  <c:v>47.7</c:v>
                </c:pt>
                <c:pt idx="300">
                  <c:v>47.5</c:v>
                </c:pt>
                <c:pt idx="301">
                  <c:v>47.4</c:v>
                </c:pt>
                <c:pt idx="302">
                  <c:v>47.2</c:v>
                </c:pt>
                <c:pt idx="303">
                  <c:v>47</c:v>
                </c:pt>
                <c:pt idx="304">
                  <c:v>46.8</c:v>
                </c:pt>
                <c:pt idx="305">
                  <c:v>46.6</c:v>
                </c:pt>
                <c:pt idx="306">
                  <c:v>46.4</c:v>
                </c:pt>
                <c:pt idx="307">
                  <c:v>46.2</c:v>
                </c:pt>
                <c:pt idx="308">
                  <c:v>46</c:v>
                </c:pt>
                <c:pt idx="309">
                  <c:v>45.8</c:v>
                </c:pt>
                <c:pt idx="310">
                  <c:v>45.6</c:v>
                </c:pt>
                <c:pt idx="311">
                  <c:v>45.3</c:v>
                </c:pt>
                <c:pt idx="312">
                  <c:v>45</c:v>
                </c:pt>
                <c:pt idx="313">
                  <c:v>44.8</c:v>
                </c:pt>
                <c:pt idx="314">
                  <c:v>44.5</c:v>
                </c:pt>
                <c:pt idx="315">
                  <c:v>44.2</c:v>
                </c:pt>
                <c:pt idx="316">
                  <c:v>43.9</c:v>
                </c:pt>
                <c:pt idx="317">
                  <c:v>43.6</c:v>
                </c:pt>
                <c:pt idx="318">
                  <c:v>43.3</c:v>
                </c:pt>
                <c:pt idx="319">
                  <c:v>43.1</c:v>
                </c:pt>
                <c:pt idx="320">
                  <c:v>42.8</c:v>
                </c:pt>
                <c:pt idx="321">
                  <c:v>42.5</c:v>
                </c:pt>
                <c:pt idx="322">
                  <c:v>42.2</c:v>
                </c:pt>
                <c:pt idx="323">
                  <c:v>41.9</c:v>
                </c:pt>
                <c:pt idx="324">
                  <c:v>41.6</c:v>
                </c:pt>
                <c:pt idx="325">
                  <c:v>41.4</c:v>
                </c:pt>
                <c:pt idx="326">
                  <c:v>41.2</c:v>
                </c:pt>
                <c:pt idx="327">
                  <c:v>41.1</c:v>
                </c:pt>
                <c:pt idx="328">
                  <c:v>40.9</c:v>
                </c:pt>
                <c:pt idx="329">
                  <c:v>40.799999999999997</c:v>
                </c:pt>
                <c:pt idx="330">
                  <c:v>40.6</c:v>
                </c:pt>
                <c:pt idx="331">
                  <c:v>40.5</c:v>
                </c:pt>
                <c:pt idx="332">
                  <c:v>40.299999999999997</c:v>
                </c:pt>
                <c:pt idx="333">
                  <c:v>40.200000000000003</c:v>
                </c:pt>
                <c:pt idx="334">
                  <c:v>40</c:v>
                </c:pt>
                <c:pt idx="335">
                  <c:v>39.9</c:v>
                </c:pt>
                <c:pt idx="336">
                  <c:v>39.700000000000003</c:v>
                </c:pt>
                <c:pt idx="337">
                  <c:v>39.6</c:v>
                </c:pt>
                <c:pt idx="338">
                  <c:v>39.4</c:v>
                </c:pt>
                <c:pt idx="339">
                  <c:v>39.299999999999997</c:v>
                </c:pt>
                <c:pt idx="340">
                  <c:v>39.1</c:v>
                </c:pt>
                <c:pt idx="341">
                  <c:v>39</c:v>
                </c:pt>
                <c:pt idx="342">
                  <c:v>38.799999999999997</c:v>
                </c:pt>
                <c:pt idx="343">
                  <c:v>38.700000000000003</c:v>
                </c:pt>
                <c:pt idx="344">
                  <c:v>38.5</c:v>
                </c:pt>
                <c:pt idx="345">
                  <c:v>38.4</c:v>
                </c:pt>
                <c:pt idx="346">
                  <c:v>38.200000000000003</c:v>
                </c:pt>
                <c:pt idx="347">
                  <c:v>38.1</c:v>
                </c:pt>
                <c:pt idx="348">
                  <c:v>37.9</c:v>
                </c:pt>
                <c:pt idx="349">
                  <c:v>37.799999999999997</c:v>
                </c:pt>
                <c:pt idx="350">
                  <c:v>37.6</c:v>
                </c:pt>
                <c:pt idx="351">
                  <c:v>37.5</c:v>
                </c:pt>
                <c:pt idx="352">
                  <c:v>37.299999999999997</c:v>
                </c:pt>
                <c:pt idx="353">
                  <c:v>37.200000000000003</c:v>
                </c:pt>
                <c:pt idx="354">
                  <c:v>37</c:v>
                </c:pt>
                <c:pt idx="355">
                  <c:v>36.9</c:v>
                </c:pt>
                <c:pt idx="356">
                  <c:v>36.700000000000003</c:v>
                </c:pt>
                <c:pt idx="357">
                  <c:v>36.5</c:v>
                </c:pt>
                <c:pt idx="358">
                  <c:v>36.4</c:v>
                </c:pt>
                <c:pt idx="359">
                  <c:v>36.200000000000003</c:v>
                </c:pt>
                <c:pt idx="360">
                  <c:v>36.1</c:v>
                </c:pt>
                <c:pt idx="361">
                  <c:v>35.9</c:v>
                </c:pt>
                <c:pt idx="362">
                  <c:v>35.799999999999997</c:v>
                </c:pt>
                <c:pt idx="363">
                  <c:v>35.6</c:v>
                </c:pt>
                <c:pt idx="364">
                  <c:v>35.4</c:v>
                </c:pt>
                <c:pt idx="365">
                  <c:v>35.299999999999997</c:v>
                </c:pt>
                <c:pt idx="366">
                  <c:v>35.1</c:v>
                </c:pt>
                <c:pt idx="367">
                  <c:v>35</c:v>
                </c:pt>
                <c:pt idx="368">
                  <c:v>34.799999999999997</c:v>
                </c:pt>
                <c:pt idx="369">
                  <c:v>34.700000000000003</c:v>
                </c:pt>
                <c:pt idx="370">
                  <c:v>34.5</c:v>
                </c:pt>
                <c:pt idx="371">
                  <c:v>34.299999999999997</c:v>
                </c:pt>
                <c:pt idx="372">
                  <c:v>34.200000000000003</c:v>
                </c:pt>
                <c:pt idx="373">
                  <c:v>34</c:v>
                </c:pt>
                <c:pt idx="374">
                  <c:v>33.9</c:v>
                </c:pt>
                <c:pt idx="375">
                  <c:v>33.700000000000003</c:v>
                </c:pt>
                <c:pt idx="376">
                  <c:v>33.5</c:v>
                </c:pt>
                <c:pt idx="377">
                  <c:v>33.4</c:v>
                </c:pt>
                <c:pt idx="378">
                  <c:v>33.200000000000003</c:v>
                </c:pt>
                <c:pt idx="379">
                  <c:v>33.1</c:v>
                </c:pt>
                <c:pt idx="380">
                  <c:v>32.9</c:v>
                </c:pt>
                <c:pt idx="381">
                  <c:v>32.700000000000003</c:v>
                </c:pt>
                <c:pt idx="382">
                  <c:v>32.6</c:v>
                </c:pt>
                <c:pt idx="383">
                  <c:v>32.4</c:v>
                </c:pt>
                <c:pt idx="384">
                  <c:v>32.200000000000003</c:v>
                </c:pt>
                <c:pt idx="385">
                  <c:v>32.1</c:v>
                </c:pt>
                <c:pt idx="386">
                  <c:v>31.9</c:v>
                </c:pt>
                <c:pt idx="387">
                  <c:v>31.7</c:v>
                </c:pt>
                <c:pt idx="388">
                  <c:v>31.6</c:v>
                </c:pt>
                <c:pt idx="389">
                  <c:v>31.4</c:v>
                </c:pt>
                <c:pt idx="390">
                  <c:v>31.2</c:v>
                </c:pt>
                <c:pt idx="391">
                  <c:v>31.1</c:v>
                </c:pt>
                <c:pt idx="392">
                  <c:v>30.9</c:v>
                </c:pt>
                <c:pt idx="393">
                  <c:v>30.7</c:v>
                </c:pt>
                <c:pt idx="394">
                  <c:v>30.6</c:v>
                </c:pt>
                <c:pt idx="395">
                  <c:v>30.4</c:v>
                </c:pt>
                <c:pt idx="396">
                  <c:v>30.2</c:v>
                </c:pt>
                <c:pt idx="397">
                  <c:v>30.1</c:v>
                </c:pt>
                <c:pt idx="398">
                  <c:v>29.9</c:v>
                </c:pt>
                <c:pt idx="399">
                  <c:v>29.7</c:v>
                </c:pt>
                <c:pt idx="400">
                  <c:v>29.6</c:v>
                </c:pt>
                <c:pt idx="401">
                  <c:v>29.4</c:v>
                </c:pt>
                <c:pt idx="402">
                  <c:v>29.2</c:v>
                </c:pt>
                <c:pt idx="403">
                  <c:v>29.1</c:v>
                </c:pt>
                <c:pt idx="404">
                  <c:v>28.9</c:v>
                </c:pt>
                <c:pt idx="405">
                  <c:v>28.7</c:v>
                </c:pt>
                <c:pt idx="406">
                  <c:v>28.6</c:v>
                </c:pt>
                <c:pt idx="407">
                  <c:v>28.4</c:v>
                </c:pt>
                <c:pt idx="408">
                  <c:v>28.2</c:v>
                </c:pt>
                <c:pt idx="409">
                  <c:v>28</c:v>
                </c:pt>
                <c:pt idx="410">
                  <c:v>27.9</c:v>
                </c:pt>
                <c:pt idx="411">
                  <c:v>27.7</c:v>
                </c:pt>
                <c:pt idx="412">
                  <c:v>27.5</c:v>
                </c:pt>
                <c:pt idx="413">
                  <c:v>27.4</c:v>
                </c:pt>
                <c:pt idx="414">
                  <c:v>27.2</c:v>
                </c:pt>
                <c:pt idx="415">
                  <c:v>27</c:v>
                </c:pt>
                <c:pt idx="416">
                  <c:v>26.8</c:v>
                </c:pt>
                <c:pt idx="417">
                  <c:v>26.7</c:v>
                </c:pt>
                <c:pt idx="418">
                  <c:v>26.5</c:v>
                </c:pt>
                <c:pt idx="419">
                  <c:v>26.3</c:v>
                </c:pt>
                <c:pt idx="420">
                  <c:v>26.1</c:v>
                </c:pt>
                <c:pt idx="421">
                  <c:v>26</c:v>
                </c:pt>
                <c:pt idx="422">
                  <c:v>25.8</c:v>
                </c:pt>
                <c:pt idx="423">
                  <c:v>25.6</c:v>
                </c:pt>
                <c:pt idx="424">
                  <c:v>25.4</c:v>
                </c:pt>
                <c:pt idx="425">
                  <c:v>25.2</c:v>
                </c:pt>
                <c:pt idx="426">
                  <c:v>25.1</c:v>
                </c:pt>
                <c:pt idx="427">
                  <c:v>24.9</c:v>
                </c:pt>
                <c:pt idx="428">
                  <c:v>24.7</c:v>
                </c:pt>
                <c:pt idx="429">
                  <c:v>24.5</c:v>
                </c:pt>
                <c:pt idx="430">
                  <c:v>24.4</c:v>
                </c:pt>
                <c:pt idx="431">
                  <c:v>24.2</c:v>
                </c:pt>
                <c:pt idx="432">
                  <c:v>24</c:v>
                </c:pt>
                <c:pt idx="433">
                  <c:v>23.8</c:v>
                </c:pt>
                <c:pt idx="434">
                  <c:v>23.6</c:v>
                </c:pt>
                <c:pt idx="435">
                  <c:v>23.5</c:v>
                </c:pt>
                <c:pt idx="436">
                  <c:v>23.3</c:v>
                </c:pt>
                <c:pt idx="437">
                  <c:v>23.1</c:v>
                </c:pt>
                <c:pt idx="438">
                  <c:v>22.9</c:v>
                </c:pt>
                <c:pt idx="439">
                  <c:v>22.7</c:v>
                </c:pt>
                <c:pt idx="440">
                  <c:v>22.5</c:v>
                </c:pt>
                <c:pt idx="441">
                  <c:v>22.4</c:v>
                </c:pt>
                <c:pt idx="442">
                  <c:v>22.2</c:v>
                </c:pt>
                <c:pt idx="443">
                  <c:v>22</c:v>
                </c:pt>
                <c:pt idx="444">
                  <c:v>21.8</c:v>
                </c:pt>
                <c:pt idx="445">
                  <c:v>21.6</c:v>
                </c:pt>
                <c:pt idx="446">
                  <c:v>21.4</c:v>
                </c:pt>
                <c:pt idx="447">
                  <c:v>21.3</c:v>
                </c:pt>
                <c:pt idx="448">
                  <c:v>21.1</c:v>
                </c:pt>
                <c:pt idx="449">
                  <c:v>20.9</c:v>
                </c:pt>
                <c:pt idx="450">
                  <c:v>20.7</c:v>
                </c:pt>
                <c:pt idx="451">
                  <c:v>20.5</c:v>
                </c:pt>
                <c:pt idx="452">
                  <c:v>20.3</c:v>
                </c:pt>
                <c:pt idx="453">
                  <c:v>20.100000000000001</c:v>
                </c:pt>
                <c:pt idx="454">
                  <c:v>20</c:v>
                </c:pt>
                <c:pt idx="455">
                  <c:v>19.8</c:v>
                </c:pt>
                <c:pt idx="456">
                  <c:v>19.600000000000001</c:v>
                </c:pt>
                <c:pt idx="457">
                  <c:v>19.399999999999999</c:v>
                </c:pt>
                <c:pt idx="458">
                  <c:v>19.2</c:v>
                </c:pt>
                <c:pt idx="459">
                  <c:v>19</c:v>
                </c:pt>
                <c:pt idx="460">
                  <c:v>18.8</c:v>
                </c:pt>
                <c:pt idx="461">
                  <c:v>18.600000000000001</c:v>
                </c:pt>
                <c:pt idx="462">
                  <c:v>18.399999999999999</c:v>
                </c:pt>
                <c:pt idx="463">
                  <c:v>18.3</c:v>
                </c:pt>
                <c:pt idx="464">
                  <c:v>18.100000000000001</c:v>
                </c:pt>
                <c:pt idx="465">
                  <c:v>17.899999999999999</c:v>
                </c:pt>
                <c:pt idx="466">
                  <c:v>17.7</c:v>
                </c:pt>
                <c:pt idx="467">
                  <c:v>17.5</c:v>
                </c:pt>
                <c:pt idx="468">
                  <c:v>17.3</c:v>
                </c:pt>
                <c:pt idx="469">
                  <c:v>17.100000000000001</c:v>
                </c:pt>
                <c:pt idx="470">
                  <c:v>16.899999999999999</c:v>
                </c:pt>
                <c:pt idx="471">
                  <c:v>16.7</c:v>
                </c:pt>
                <c:pt idx="472">
                  <c:v>16.5</c:v>
                </c:pt>
                <c:pt idx="473">
                  <c:v>16.3</c:v>
                </c:pt>
                <c:pt idx="474">
                  <c:v>16</c:v>
                </c:pt>
                <c:pt idx="475">
                  <c:v>15.8</c:v>
                </c:pt>
                <c:pt idx="476">
                  <c:v>15.5</c:v>
                </c:pt>
                <c:pt idx="477">
                  <c:v>15.2</c:v>
                </c:pt>
                <c:pt idx="478">
                  <c:v>14.9</c:v>
                </c:pt>
                <c:pt idx="479">
                  <c:v>14.6</c:v>
                </c:pt>
                <c:pt idx="480">
                  <c:v>14.3</c:v>
                </c:pt>
                <c:pt idx="481">
                  <c:v>14.1</c:v>
                </c:pt>
                <c:pt idx="482">
                  <c:v>13.8</c:v>
                </c:pt>
                <c:pt idx="483">
                  <c:v>13.5</c:v>
                </c:pt>
                <c:pt idx="484">
                  <c:v>13.2</c:v>
                </c:pt>
                <c:pt idx="485">
                  <c:v>12.9</c:v>
                </c:pt>
                <c:pt idx="486">
                  <c:v>12.6</c:v>
                </c:pt>
                <c:pt idx="487">
                  <c:v>12.3</c:v>
                </c:pt>
                <c:pt idx="488">
                  <c:v>12.1</c:v>
                </c:pt>
                <c:pt idx="489">
                  <c:v>11.9</c:v>
                </c:pt>
                <c:pt idx="490">
                  <c:v>11.8</c:v>
                </c:pt>
                <c:pt idx="491">
                  <c:v>11.6</c:v>
                </c:pt>
                <c:pt idx="492">
                  <c:v>11.5</c:v>
                </c:pt>
                <c:pt idx="493">
                  <c:v>11.3</c:v>
                </c:pt>
                <c:pt idx="494">
                  <c:v>11.2</c:v>
                </c:pt>
                <c:pt idx="495">
                  <c:v>11</c:v>
                </c:pt>
                <c:pt idx="496">
                  <c:v>10.9</c:v>
                </c:pt>
                <c:pt idx="497">
                  <c:v>10.7</c:v>
                </c:pt>
                <c:pt idx="498">
                  <c:v>10.6</c:v>
                </c:pt>
                <c:pt idx="499">
                  <c:v>10.4</c:v>
                </c:pt>
                <c:pt idx="500">
                  <c:v>10.3</c:v>
                </c:pt>
                <c:pt idx="501">
                  <c:v>10.1</c:v>
                </c:pt>
                <c:pt idx="502">
                  <c:v>10</c:v>
                </c:pt>
                <c:pt idx="503">
                  <c:v>9.8000000000000007</c:v>
                </c:pt>
                <c:pt idx="504">
                  <c:v>9.6999999999999993</c:v>
                </c:pt>
                <c:pt idx="505">
                  <c:v>9.5</c:v>
                </c:pt>
                <c:pt idx="506">
                  <c:v>9.4</c:v>
                </c:pt>
                <c:pt idx="507">
                  <c:v>9.1999999999999993</c:v>
                </c:pt>
                <c:pt idx="508">
                  <c:v>9.1</c:v>
                </c:pt>
                <c:pt idx="509">
                  <c:v>8.9</c:v>
                </c:pt>
                <c:pt idx="510">
                  <c:v>8.8000000000000007</c:v>
                </c:pt>
                <c:pt idx="511">
                  <c:v>8.6</c:v>
                </c:pt>
                <c:pt idx="512">
                  <c:v>8.5</c:v>
                </c:pt>
                <c:pt idx="513">
                  <c:v>8.3000000000000007</c:v>
                </c:pt>
                <c:pt idx="514">
                  <c:v>8.1999999999999993</c:v>
                </c:pt>
                <c:pt idx="515">
                  <c:v>8</c:v>
                </c:pt>
                <c:pt idx="516">
                  <c:v>7.9</c:v>
                </c:pt>
                <c:pt idx="517">
                  <c:v>7.7</c:v>
                </c:pt>
                <c:pt idx="518">
                  <c:v>7.6</c:v>
                </c:pt>
                <c:pt idx="519">
                  <c:v>7.4</c:v>
                </c:pt>
                <c:pt idx="520">
                  <c:v>7.2</c:v>
                </c:pt>
                <c:pt idx="521">
                  <c:v>7.1</c:v>
                </c:pt>
                <c:pt idx="522">
                  <c:v>6.9</c:v>
                </c:pt>
                <c:pt idx="523">
                  <c:v>6.8</c:v>
                </c:pt>
                <c:pt idx="524">
                  <c:v>6.6</c:v>
                </c:pt>
                <c:pt idx="525">
                  <c:v>6.5</c:v>
                </c:pt>
                <c:pt idx="526">
                  <c:v>6.3</c:v>
                </c:pt>
                <c:pt idx="527">
                  <c:v>6.1</c:v>
                </c:pt>
                <c:pt idx="528">
                  <c:v>6</c:v>
                </c:pt>
                <c:pt idx="529">
                  <c:v>5.8</c:v>
                </c:pt>
                <c:pt idx="530">
                  <c:v>5.7</c:v>
                </c:pt>
                <c:pt idx="531">
                  <c:v>5.5</c:v>
                </c:pt>
                <c:pt idx="532">
                  <c:v>5.4</c:v>
                </c:pt>
                <c:pt idx="533">
                  <c:v>5.2</c:v>
                </c:pt>
                <c:pt idx="534">
                  <c:v>5</c:v>
                </c:pt>
                <c:pt idx="535">
                  <c:v>4.9000000000000004</c:v>
                </c:pt>
                <c:pt idx="536">
                  <c:v>4.7</c:v>
                </c:pt>
                <c:pt idx="537">
                  <c:v>4.5999999999999996</c:v>
                </c:pt>
                <c:pt idx="538">
                  <c:v>4.4000000000000004</c:v>
                </c:pt>
                <c:pt idx="539">
                  <c:v>4.2</c:v>
                </c:pt>
                <c:pt idx="540">
                  <c:v>4.0999999999999996</c:v>
                </c:pt>
                <c:pt idx="541">
                  <c:v>3.9</c:v>
                </c:pt>
                <c:pt idx="542">
                  <c:v>3.7</c:v>
                </c:pt>
                <c:pt idx="543">
                  <c:v>3.6</c:v>
                </c:pt>
                <c:pt idx="544">
                  <c:v>3.4</c:v>
                </c:pt>
                <c:pt idx="545">
                  <c:v>3.3</c:v>
                </c:pt>
                <c:pt idx="546">
                  <c:v>3.1</c:v>
                </c:pt>
                <c:pt idx="547">
                  <c:v>2.9</c:v>
                </c:pt>
                <c:pt idx="548">
                  <c:v>2.8</c:v>
                </c:pt>
                <c:pt idx="549">
                  <c:v>2.6</c:v>
                </c:pt>
                <c:pt idx="550">
                  <c:v>2.4</c:v>
                </c:pt>
                <c:pt idx="551">
                  <c:v>2.2999999999999998</c:v>
                </c:pt>
                <c:pt idx="552">
                  <c:v>2.1</c:v>
                </c:pt>
                <c:pt idx="553">
                  <c:v>1.9</c:v>
                </c:pt>
                <c:pt idx="554">
                  <c:v>1.8</c:v>
                </c:pt>
                <c:pt idx="555">
                  <c:v>1.6</c:v>
                </c:pt>
                <c:pt idx="556">
                  <c:v>1.4</c:v>
                </c:pt>
                <c:pt idx="557">
                  <c:v>1.3</c:v>
                </c:pt>
                <c:pt idx="558">
                  <c:v>1.1000000000000001</c:v>
                </c:pt>
                <c:pt idx="559">
                  <c:v>0.9</c:v>
                </c:pt>
                <c:pt idx="560">
                  <c:v>0.8</c:v>
                </c:pt>
                <c:pt idx="561">
                  <c:v>0.6</c:v>
                </c:pt>
                <c:pt idx="562">
                  <c:v>0.4</c:v>
                </c:pt>
                <c:pt idx="563">
                  <c:v>0.3</c:v>
                </c:pt>
                <c:pt idx="564">
                  <c:v>0.1</c:v>
                </c:pt>
                <c:pt idx="565">
                  <c:v>-0.1</c:v>
                </c:pt>
                <c:pt idx="566">
                  <c:v>-0.3</c:v>
                </c:pt>
                <c:pt idx="567">
                  <c:v>-0.5</c:v>
                </c:pt>
                <c:pt idx="568">
                  <c:v>-0.7</c:v>
                </c:pt>
                <c:pt idx="569">
                  <c:v>-0.9</c:v>
                </c:pt>
                <c:pt idx="570">
                  <c:v>-1</c:v>
                </c:pt>
                <c:pt idx="571">
                  <c:v>-1.2</c:v>
                </c:pt>
                <c:pt idx="572">
                  <c:v>-1.4</c:v>
                </c:pt>
                <c:pt idx="573">
                  <c:v>-1.6</c:v>
                </c:pt>
                <c:pt idx="574">
                  <c:v>-1.8</c:v>
                </c:pt>
                <c:pt idx="575">
                  <c:v>-2</c:v>
                </c:pt>
                <c:pt idx="576">
                  <c:v>-2.2000000000000002</c:v>
                </c:pt>
                <c:pt idx="577">
                  <c:v>-2.4</c:v>
                </c:pt>
                <c:pt idx="578">
                  <c:v>-2.6</c:v>
                </c:pt>
                <c:pt idx="579">
                  <c:v>-2.8</c:v>
                </c:pt>
                <c:pt idx="580">
                  <c:v>-3</c:v>
                </c:pt>
                <c:pt idx="581">
                  <c:v>-3.2</c:v>
                </c:pt>
                <c:pt idx="582">
                  <c:v>-3.4</c:v>
                </c:pt>
                <c:pt idx="583">
                  <c:v>-3.6</c:v>
                </c:pt>
                <c:pt idx="584">
                  <c:v>-3.8</c:v>
                </c:pt>
                <c:pt idx="585">
                  <c:v>-4</c:v>
                </c:pt>
                <c:pt idx="586">
                  <c:v>-4.2</c:v>
                </c:pt>
                <c:pt idx="587">
                  <c:v>-4.4000000000000004</c:v>
                </c:pt>
                <c:pt idx="588">
                  <c:v>-4.5999999999999996</c:v>
                </c:pt>
                <c:pt idx="589">
                  <c:v>-4.8</c:v>
                </c:pt>
                <c:pt idx="590">
                  <c:v>-5</c:v>
                </c:pt>
                <c:pt idx="591">
                  <c:v>-5.2</c:v>
                </c:pt>
                <c:pt idx="592">
                  <c:v>-5.4</c:v>
                </c:pt>
                <c:pt idx="593">
                  <c:v>-5.5</c:v>
                </c:pt>
                <c:pt idx="594">
                  <c:v>-5.7</c:v>
                </c:pt>
                <c:pt idx="595">
                  <c:v>-5.9</c:v>
                </c:pt>
                <c:pt idx="596">
                  <c:v>-6.1</c:v>
                </c:pt>
                <c:pt idx="597">
                  <c:v>-6.3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56546128"/>
        <c:axId val="-756548304"/>
      </c:scatterChart>
      <c:valAx>
        <c:axId val="-756546128"/>
        <c:scaling>
          <c:orientation val="minMax"/>
          <c:max val="5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56548304"/>
        <c:crosses val="autoZero"/>
        <c:crossBetween val="midCat"/>
      </c:valAx>
      <c:valAx>
        <c:axId val="-7565483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756546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6</xdr:row>
      <xdr:rowOff>68580</xdr:rowOff>
    </xdr:from>
    <xdr:to>
      <xdr:col>11</xdr:col>
      <xdr:colOff>487680</xdr:colOff>
      <xdr:row>14</xdr:row>
      <xdr:rowOff>15240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D12" sqref="D12"/>
    </sheetView>
  </sheetViews>
  <sheetFormatPr baseColWidth="10" defaultRowHeight="14.4" x14ac:dyDescent="0.3"/>
  <cols>
    <col min="1" max="1" width="15.33203125" style="2" customWidth="1"/>
    <col min="2" max="6" width="12.44140625" style="3" bestFit="1" customWidth="1"/>
    <col min="7" max="7" width="13.21875" style="3" bestFit="1" customWidth="1"/>
    <col min="8" max="9" width="12.44140625" style="3" bestFit="1" customWidth="1"/>
    <col min="10" max="16384" width="11.5546875" style="3"/>
  </cols>
  <sheetData>
    <row r="1" spans="1:9" ht="15" thickBot="1" x14ac:dyDescent="0.35">
      <c r="A1" s="16" t="s">
        <v>9</v>
      </c>
      <c r="B1" s="17"/>
      <c r="C1" s="17"/>
      <c r="D1" s="17"/>
      <c r="E1" s="17"/>
      <c r="F1" s="18"/>
    </row>
    <row r="2" spans="1:9" x14ac:dyDescent="0.3">
      <c r="A2" s="2" t="s">
        <v>0</v>
      </c>
      <c r="B2" s="20">
        <f>96*F2</f>
        <v>1824</v>
      </c>
      <c r="C2" s="3" t="s">
        <v>1</v>
      </c>
      <c r="E2" s="15" t="s">
        <v>4</v>
      </c>
      <c r="F2" s="4">
        <v>19</v>
      </c>
    </row>
    <row r="3" spans="1:9" x14ac:dyDescent="0.3">
      <c r="A3" s="2" t="s">
        <v>2</v>
      </c>
      <c r="B3" s="3">
        <f>B2*1000</f>
        <v>1824000</v>
      </c>
      <c r="C3" s="3" t="s">
        <v>3</v>
      </c>
      <c r="E3" s="2" t="s">
        <v>5</v>
      </c>
      <c r="F3" s="4">
        <v>4</v>
      </c>
    </row>
    <row r="4" spans="1:9" x14ac:dyDescent="0.3">
      <c r="A4" s="2" t="s">
        <v>14</v>
      </c>
      <c r="B4" s="3">
        <f>B3/100</f>
        <v>18240</v>
      </c>
      <c r="C4" s="3" t="s">
        <v>3</v>
      </c>
      <c r="E4" s="2" t="s">
        <v>6</v>
      </c>
      <c r="F4" s="4">
        <v>2</v>
      </c>
    </row>
    <row r="5" spans="1:9" x14ac:dyDescent="0.3">
      <c r="A5" s="2" t="s">
        <v>8</v>
      </c>
      <c r="B5" s="8">
        <f>B3/F6/1000</f>
        <v>130.28571428571428</v>
      </c>
      <c r="C5" s="3" t="s">
        <v>23</v>
      </c>
      <c r="E5" s="2" t="s">
        <v>7</v>
      </c>
      <c r="F5" s="3">
        <f>F2-F3-F4</f>
        <v>13</v>
      </c>
    </row>
    <row r="6" spans="1:9" x14ac:dyDescent="0.3">
      <c r="A6" s="2" t="s">
        <v>20</v>
      </c>
      <c r="B6" s="19">
        <v>9</v>
      </c>
      <c r="C6" s="3" t="s">
        <v>21</v>
      </c>
      <c r="D6" s="1" t="s">
        <v>12</v>
      </c>
      <c r="E6" s="1"/>
      <c r="F6" s="3">
        <f>F5+F4/2</f>
        <v>14</v>
      </c>
      <c r="G6" s="3" t="s">
        <v>13</v>
      </c>
    </row>
    <row r="7" spans="1:9" ht="15" thickBot="1" x14ac:dyDescent="0.35">
      <c r="A7" s="2" t="s">
        <v>20</v>
      </c>
      <c r="B7" s="3">
        <f>B6*60</f>
        <v>540</v>
      </c>
      <c r="C7" s="3" t="s">
        <v>17</v>
      </c>
      <c r="D7" s="2"/>
      <c r="E7" s="2"/>
    </row>
    <row r="8" spans="1:9" ht="15" thickBot="1" x14ac:dyDescent="0.35">
      <c r="A8" s="16" t="s">
        <v>10</v>
      </c>
      <c r="B8" s="17"/>
      <c r="C8" s="17"/>
      <c r="D8" s="17"/>
      <c r="E8" s="17"/>
      <c r="F8" s="18"/>
    </row>
    <row r="9" spans="1:9" ht="43.2" x14ac:dyDescent="0.3">
      <c r="A9" s="2" t="s">
        <v>11</v>
      </c>
      <c r="B9" s="4">
        <v>3570</v>
      </c>
      <c r="C9" s="3" t="s">
        <v>3</v>
      </c>
      <c r="E9" s="2" t="s">
        <v>18</v>
      </c>
      <c r="F9" s="6">
        <f>(B9*1.45*15)/B3</f>
        <v>4.2569901315789471E-2</v>
      </c>
    </row>
    <row r="10" spans="1:9" ht="28.8" x14ac:dyDescent="0.3">
      <c r="A10" s="2" t="s">
        <v>32</v>
      </c>
      <c r="B10" s="21">
        <f>B9/F6</f>
        <v>255</v>
      </c>
      <c r="C10" s="3" t="s">
        <v>3</v>
      </c>
    </row>
    <row r="12" spans="1:9" ht="43.2" x14ac:dyDescent="0.3">
      <c r="A12" s="2" t="s">
        <v>15</v>
      </c>
      <c r="B12" s="3">
        <f>B4/B10</f>
        <v>71.529411764705884</v>
      </c>
      <c r="C12" s="3" t="s">
        <v>17</v>
      </c>
    </row>
    <row r="13" spans="1:9" ht="43.2" x14ac:dyDescent="0.3">
      <c r="A13" s="2" t="s">
        <v>16</v>
      </c>
      <c r="B13" s="3">
        <f>B4*28.25/B9</f>
        <v>144.33613445378151</v>
      </c>
      <c r="C13" s="3" t="s">
        <v>17</v>
      </c>
    </row>
    <row r="14" spans="1:9" ht="28.8" x14ac:dyDescent="0.3">
      <c r="A14" s="2" t="s">
        <v>19</v>
      </c>
      <c r="B14" s="3">
        <f>B13+15</f>
        <v>159.33613445378151</v>
      </c>
      <c r="C14" s="3" t="s">
        <v>17</v>
      </c>
    </row>
    <row r="15" spans="1:9" x14ac:dyDescent="0.3">
      <c r="A15" s="2" t="s">
        <v>29</v>
      </c>
      <c r="B15" s="3">
        <v>1</v>
      </c>
      <c r="C15" s="3">
        <v>2</v>
      </c>
      <c r="D15" s="3">
        <v>3</v>
      </c>
      <c r="E15" s="3">
        <v>4</v>
      </c>
      <c r="F15" s="3">
        <v>5</v>
      </c>
      <c r="G15" s="3">
        <v>6</v>
      </c>
      <c r="H15" s="3">
        <v>7</v>
      </c>
      <c r="I15" s="3">
        <v>8</v>
      </c>
    </row>
    <row r="16" spans="1:9" x14ac:dyDescent="0.3">
      <c r="A16" s="2" t="s">
        <v>22</v>
      </c>
      <c r="B16" s="6">
        <v>1</v>
      </c>
      <c r="C16" s="6">
        <v>0.75</v>
      </c>
      <c r="D16" s="6">
        <f>C16-F9</f>
        <v>0.70743009868421058</v>
      </c>
      <c r="E16" s="6">
        <f>D16-0.25</f>
        <v>0.45743009868421058</v>
      </c>
      <c r="F16" s="6">
        <f>E16-F9</f>
        <v>0.41486019736842111</v>
      </c>
      <c r="G16" s="6">
        <f>F16-0.25</f>
        <v>0.16486019736842111</v>
      </c>
      <c r="H16" s="6">
        <f>G16-F9</f>
        <v>0.12229029605263164</v>
      </c>
      <c r="I16" s="5">
        <v>0</v>
      </c>
    </row>
    <row r="17" spans="1:9" x14ac:dyDescent="0.3">
      <c r="A17" s="2" t="s">
        <v>30</v>
      </c>
      <c r="B17" s="9">
        <v>0</v>
      </c>
      <c r="C17" s="9">
        <f>B17+B13</f>
        <v>144.33613445378151</v>
      </c>
      <c r="D17" s="9">
        <f>C17+15</f>
        <v>159.33613445378151</v>
      </c>
      <c r="E17" s="9">
        <f>D17+B13</f>
        <v>303.67226890756302</v>
      </c>
      <c r="F17" s="9">
        <f>E17+15</f>
        <v>318.67226890756302</v>
      </c>
      <c r="G17" s="9">
        <f>F17+B13</f>
        <v>463.00840336134456</v>
      </c>
      <c r="H17" s="9">
        <f>G17+15</f>
        <v>478.00840336134456</v>
      </c>
      <c r="I17" s="9">
        <f>H17+H16*B3/B9</f>
        <v>540.48949579831935</v>
      </c>
    </row>
    <row r="18" spans="1:9" x14ac:dyDescent="0.3">
      <c r="A18" s="2" t="s">
        <v>31</v>
      </c>
      <c r="B18" s="7" t="str">
        <f>B17/60&amp;"min"&amp;MOD(B17,60)&amp;"s"</f>
        <v>0min0s</v>
      </c>
      <c r="C18" s="7" t="str">
        <f>INT(C17/60)&amp;"min"&amp;INT(MOD(C17,60))&amp;"s"</f>
        <v>2min24s</v>
      </c>
      <c r="D18" s="7" t="str">
        <f t="shared" ref="D18:I18" si="0">INT(D17/60)&amp;"min"&amp;INT(MOD(D17,60))&amp;"s"</f>
        <v>2min39s</v>
      </c>
      <c r="E18" s="7" t="str">
        <f t="shared" si="0"/>
        <v>5min3s</v>
      </c>
      <c r="F18" s="7" t="str">
        <f t="shared" si="0"/>
        <v>5min18s</v>
      </c>
      <c r="G18" s="7" t="str">
        <f t="shared" si="0"/>
        <v>7min43s</v>
      </c>
      <c r="H18" s="7" t="str">
        <f t="shared" si="0"/>
        <v>7min58s</v>
      </c>
      <c r="I18" s="7" t="str">
        <f t="shared" si="0"/>
        <v>9min0s</v>
      </c>
    </row>
    <row r="19" spans="1:9" x14ac:dyDescent="0.3">
      <c r="B19" s="5"/>
    </row>
  </sheetData>
  <mergeCells count="3">
    <mergeCell ref="A1:F1"/>
    <mergeCell ref="A8:F8"/>
    <mergeCell ref="D6:E6"/>
  </mergeCells>
  <conditionalFormatting sqref="B17:I17">
    <cfRule type="cellIs" dxfId="0" priority="1" operator="greaterThan">
      <formula>$B$7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9"/>
  <sheetViews>
    <sheetView workbookViewId="0">
      <selection activeCell="H7" sqref="H7"/>
    </sheetView>
  </sheetViews>
  <sheetFormatPr baseColWidth="10" defaultRowHeight="14.4" x14ac:dyDescent="0.3"/>
  <cols>
    <col min="4" max="4" width="13.5546875" bestFit="1" customWidth="1"/>
    <col min="5" max="5" width="11.5546875" style="11"/>
  </cols>
  <sheetData>
    <row r="1" spans="1:6" x14ac:dyDescent="0.3">
      <c r="A1" t="s">
        <v>25</v>
      </c>
      <c r="B1" t="s">
        <v>28</v>
      </c>
      <c r="C1" t="s">
        <v>27</v>
      </c>
      <c r="D1" t="s">
        <v>26</v>
      </c>
      <c r="E1" s="11" t="s">
        <v>24</v>
      </c>
      <c r="F1" t="s">
        <v>29</v>
      </c>
    </row>
    <row r="2" spans="1:6" x14ac:dyDescent="0.3">
      <c r="A2">
        <v>1</v>
      </c>
      <c r="B2">
        <v>25</v>
      </c>
      <c r="C2">
        <f>Recap!$B$9*(100-B2)/100</f>
        <v>2677.5</v>
      </c>
      <c r="D2" s="10">
        <f>C2</f>
        <v>2677.5</v>
      </c>
      <c r="E2" s="11">
        <f>INT((Recap!$B$3-D2)/Recap!$B$3*1000)/10</f>
        <v>99.8</v>
      </c>
      <c r="F2">
        <f>IF(E2/100&gt;0,IF(E2/100&gt;Recap!$C$16,1,IF(E2/100&gt;Recap!$D$16,2,IF(E2/100&gt;Recap!$E$16,3,IF(E2/100&gt;Recap!$F$16,4,IF(E2/100&gt;Recap!$G$16,5,IF(E2/100&gt;Recap!$H$16,6,IF(E2/100&gt;Recap!I16,7,IF(E2/100&gt;Recap!J16,8)))))))))</f>
        <v>1</v>
      </c>
    </row>
    <row r="3" spans="1:6" x14ac:dyDescent="0.3">
      <c r="A3">
        <v>2</v>
      </c>
      <c r="B3">
        <f>IF(OR(F2=2,F2=4,F2=6),-45,IF(F2=1,25-INT(Recap!$B$16*100-E2),IF(F2=3,25-INT(Recap!$D$16*100-E2),IF(F2=5,25-INT(Recap!$F$16*100-E2),IF(F2=7,25-INT(Recap!$H$16*100-E2))))))</f>
        <v>25</v>
      </c>
      <c r="C3">
        <f>Recap!$B$9*(100-B3)/100</f>
        <v>2677.5</v>
      </c>
      <c r="D3" s="10">
        <f>D2+C3</f>
        <v>5355</v>
      </c>
      <c r="E3" s="11">
        <f>INT((Recap!$B$3-D3)/Recap!$B$3*1000)/10</f>
        <v>99.7</v>
      </c>
      <c r="F3">
        <f>IF(E3/100&gt;0,IF(E3/100&gt;Recap!$C$16,1,IF(E3/100&gt;Recap!$D$16,2,IF(E3/100&gt;Recap!$E$16,3,IF(E3/100&gt;Recap!$F$16,4,IF(E3/100&gt;Recap!$G$16,5,IF(E3/100&gt;Recap!$H$16,6,IF(E3/100&gt;Recap!I17,7,IF(E3/100&gt;Recap!J17,8)))))))))</f>
        <v>1</v>
      </c>
    </row>
    <row r="4" spans="1:6" x14ac:dyDescent="0.3">
      <c r="A4">
        <v>3</v>
      </c>
      <c r="B4">
        <f>IF(OR(F3=2,F3=4,F3=6),-45,IF(F3=1,25-INT(Recap!$B$16*100-E3),IF(F3=3,25-INT(Recap!$D$16*100-E3),IF(F3=5,25-INT(Recap!$F$16*100-E3),IF(F3=7,25-INT(Recap!$H$16*100-E3))))))</f>
        <v>25</v>
      </c>
      <c r="C4">
        <f>Recap!$B$9*(100-B4)/100</f>
        <v>2677.5</v>
      </c>
      <c r="D4" s="10">
        <f t="shared" ref="D4:D42" si="0">D3+C4</f>
        <v>8032.5</v>
      </c>
      <c r="E4" s="11">
        <f>INT((Recap!$B$3-D4)/Recap!$B$3*1000)/10</f>
        <v>99.5</v>
      </c>
      <c r="F4">
        <f>IF(E4/100&gt;0,IF(E4/100&gt;Recap!$C$16,1,IF(E4/100&gt;Recap!$D$16,2,IF(E4/100&gt;Recap!$E$16,3,IF(E4/100&gt;Recap!$F$16,4,IF(E4/100&gt;Recap!$G$16,5,IF(E4/100&gt;Recap!$H$16,6,IF(E4/100&gt;Recap!I18,7,IF(E4/100&gt;Recap!J18,8)))))))))</f>
        <v>1</v>
      </c>
    </row>
    <row r="5" spans="1:6" x14ac:dyDescent="0.3">
      <c r="A5">
        <v>4</v>
      </c>
      <c r="B5">
        <f>IF(OR(F4=2,F4=4,F4=6),-45,IF(F4=1,25-INT(Recap!$B$16*100-E4),IF(F4=3,25-INT(Recap!$D$16*100-E4),IF(F4=5,25-INT(Recap!$F$16*100-E4),IF(F4=7,25-INT(Recap!$H$16*100-E4))))))</f>
        <v>25</v>
      </c>
      <c r="C5">
        <f>Recap!$B$9*(100-B5)/100</f>
        <v>2677.5</v>
      </c>
      <c r="D5" s="10">
        <f t="shared" si="0"/>
        <v>10710</v>
      </c>
      <c r="E5" s="11">
        <f>INT((Recap!$B$3-D5)/Recap!$B$3*1000)/10</f>
        <v>99.4</v>
      </c>
      <c r="F5">
        <f>IF(E5/100&gt;0,IF(E5/100&gt;Recap!$C$16,1,IF(E5/100&gt;Recap!$D$16,2,IF(E5/100&gt;Recap!$E$16,3,IF(E5/100&gt;Recap!$F$16,4,IF(E5/100&gt;Recap!$G$16,5,IF(E5/100&gt;Recap!$H$16,6,IF(E5/100&gt;Recap!I19,7,IF(E5/100&gt;Recap!J19,8)))))))))</f>
        <v>1</v>
      </c>
    </row>
    <row r="6" spans="1:6" x14ac:dyDescent="0.3">
      <c r="A6">
        <v>5</v>
      </c>
      <c r="B6">
        <f>IF(OR(F5=2,F5=4,F5=6),-45,IF(F5=1,25-INT(Recap!$B$16*100-E5),IF(F5=3,25-INT(Recap!$D$16*100-E5),IF(F5=5,25-INT(Recap!$F$16*100-E5),IF(F5=7,25-INT(Recap!$H$16*100-E5))))))</f>
        <v>25</v>
      </c>
      <c r="C6">
        <f>Recap!$B$9*(100-B6)/100</f>
        <v>2677.5</v>
      </c>
      <c r="D6" s="10">
        <f t="shared" si="0"/>
        <v>13387.5</v>
      </c>
      <c r="E6" s="11">
        <f>INT((Recap!$B$3-D6)/Recap!$B$3*1000)/10</f>
        <v>99.2</v>
      </c>
      <c r="F6">
        <f>IF(E6/100&gt;0,IF(E6/100&gt;Recap!$C$16,1,IF(E6/100&gt;Recap!$D$16,2,IF(E6/100&gt;Recap!$E$16,3,IF(E6/100&gt;Recap!$F$16,4,IF(E6/100&gt;Recap!$G$16,5,IF(E6/100&gt;Recap!$H$16,6,IF(E6/100&gt;Recap!I20,7,IF(E6/100&gt;Recap!J20,8)))))))))</f>
        <v>1</v>
      </c>
    </row>
    <row r="7" spans="1:6" x14ac:dyDescent="0.3">
      <c r="A7">
        <v>6</v>
      </c>
      <c r="B7">
        <f>IF(OR(F6=2,F6=4,F6=6),-45,IF(F6=1,25-INT(Recap!$B$16*100-E6),IF(F6=3,25-INT(Recap!$D$16*100-E6),IF(F6=5,25-INT(Recap!$F$16*100-E6),IF(F6=7,25-INT(Recap!$H$16*100-E6))))))</f>
        <v>25</v>
      </c>
      <c r="C7">
        <f>Recap!$B$9*(100-B7)/100</f>
        <v>2677.5</v>
      </c>
      <c r="D7" s="10">
        <f t="shared" si="0"/>
        <v>16065</v>
      </c>
      <c r="E7" s="11">
        <f>INT((Recap!$B$3-D7)/Recap!$B$3*1000)/10</f>
        <v>99.1</v>
      </c>
      <c r="F7">
        <f>IF(E7/100&gt;0,IF(E7/100&gt;Recap!$C$16,1,IF(E7/100&gt;Recap!$D$16,2,IF(E7/100&gt;Recap!$E$16,3,IF(E7/100&gt;Recap!$F$16,4,IF(E7/100&gt;Recap!$G$16,5,IF(E7/100&gt;Recap!$H$16,6,IF(E7/100&gt;Recap!I21,7,IF(E7/100&gt;Recap!J21,8)))))))))</f>
        <v>1</v>
      </c>
    </row>
    <row r="8" spans="1:6" x14ac:dyDescent="0.3">
      <c r="A8">
        <v>7</v>
      </c>
      <c r="B8">
        <f>IF(OR(F7=2,F7=4,F7=6),-45,IF(F7=1,25-INT(Recap!$B$16*100-E7),IF(F7=3,25-INT(Recap!$D$16*100-E7),IF(F7=5,25-INT(Recap!$F$16*100-E7),IF(F7=7,25-INT(Recap!$H$16*100-E7))))))</f>
        <v>25</v>
      </c>
      <c r="C8">
        <f>Recap!$B$9*(100-B8)/100</f>
        <v>2677.5</v>
      </c>
      <c r="D8" s="10">
        <f t="shared" si="0"/>
        <v>18742.5</v>
      </c>
      <c r="E8" s="11">
        <f>INT((Recap!$B$3-D8)/Recap!$B$3*1000)/10</f>
        <v>98.9</v>
      </c>
      <c r="F8">
        <f>IF(E8/100&gt;0,IF(E8/100&gt;Recap!$C$16,1,IF(E8/100&gt;Recap!$D$16,2,IF(E8/100&gt;Recap!$E$16,3,IF(E8/100&gt;Recap!$F$16,4,IF(E8/100&gt;Recap!$G$16,5,IF(E8/100&gt;Recap!$H$16,6,IF(E8/100&gt;Recap!I22,7,IF(E8/100&gt;Recap!J22,8)))))))))</f>
        <v>1</v>
      </c>
    </row>
    <row r="9" spans="1:6" x14ac:dyDescent="0.3">
      <c r="A9">
        <v>8</v>
      </c>
      <c r="B9">
        <f>IF(OR(F8=2,F8=4,F8=6),-45,IF(F8=1,25-INT(Recap!$B$16*100-E8),IF(F8=3,25-INT(Recap!$D$16*100-E8),IF(F8=5,25-INT(Recap!$F$16*100-E8),IF(F8=7,25-INT(Recap!$H$16*100-E8))))))</f>
        <v>24</v>
      </c>
      <c r="C9">
        <f>Recap!$B$9*(100-B9)/100</f>
        <v>2713.2</v>
      </c>
      <c r="D9" s="10">
        <f t="shared" si="0"/>
        <v>21455.7</v>
      </c>
      <c r="E9" s="11">
        <f>INT((Recap!$B$3-D9)/Recap!$B$3*1000)/10</f>
        <v>98.8</v>
      </c>
      <c r="F9">
        <f>IF(E9/100&gt;0,IF(E9/100&gt;Recap!$C$16,1,IF(E9/100&gt;Recap!$D$16,2,IF(E9/100&gt;Recap!$E$16,3,IF(E9/100&gt;Recap!$F$16,4,IF(E9/100&gt;Recap!$G$16,5,IF(E9/100&gt;Recap!$H$16,6,IF(E9/100&gt;Recap!I23,7,IF(E9/100&gt;Recap!J23,8)))))))))</f>
        <v>1</v>
      </c>
    </row>
    <row r="10" spans="1:6" x14ac:dyDescent="0.3">
      <c r="A10">
        <v>9</v>
      </c>
      <c r="B10">
        <f>IF(OR(F9=2,F9=4,F9=6),-45,IF(F9=1,25-INT(Recap!$B$16*100-E9),IF(F9=3,25-INT(Recap!$D$16*100-E9),IF(F9=5,25-INT(Recap!$F$16*100-E9),IF(F9=7,25-INT(Recap!$H$16*100-E9))))))</f>
        <v>24</v>
      </c>
      <c r="C10">
        <f>Recap!$B$9*(100-B10)/100</f>
        <v>2713.2</v>
      </c>
      <c r="D10" s="10">
        <f t="shared" si="0"/>
        <v>24168.9</v>
      </c>
      <c r="E10" s="11">
        <f>INT((Recap!$B$3-D10)/Recap!$B$3*1000)/10</f>
        <v>98.6</v>
      </c>
      <c r="F10">
        <f>IF(E10/100&gt;0,IF(E10/100&gt;Recap!$C$16,1,IF(E10/100&gt;Recap!$D$16,2,IF(E10/100&gt;Recap!$E$16,3,IF(E10/100&gt;Recap!$F$16,4,IF(E10/100&gt;Recap!$G$16,5,IF(E10/100&gt;Recap!$H$16,6,IF(E10/100&gt;Recap!I24,7,IF(E10/100&gt;Recap!J24,8)))))))))</f>
        <v>1</v>
      </c>
    </row>
    <row r="11" spans="1:6" x14ac:dyDescent="0.3">
      <c r="A11">
        <v>10</v>
      </c>
      <c r="B11">
        <f>IF(OR(F10=2,F10=4,F10=6),-45,IF(F10=1,25-INT(Recap!$B$16*100-E10),IF(F10=3,25-INT(Recap!$D$16*100-E10),IF(F10=5,25-INT(Recap!$F$16*100-E10),IF(F10=7,25-INT(Recap!$H$16*100-E10))))))</f>
        <v>24</v>
      </c>
      <c r="C11">
        <f>Recap!$B$9*(100-B11)/100</f>
        <v>2713.2</v>
      </c>
      <c r="D11" s="10">
        <f t="shared" si="0"/>
        <v>26882.100000000002</v>
      </c>
      <c r="E11" s="11">
        <f>INT((Recap!$B$3-D11)/Recap!$B$3*1000)/10</f>
        <v>98.5</v>
      </c>
      <c r="F11">
        <f>IF(E11/100&gt;0,IF(E11/100&gt;Recap!$C$16,1,IF(E11/100&gt;Recap!$D$16,2,IF(E11/100&gt;Recap!$E$16,3,IF(E11/100&gt;Recap!$F$16,4,IF(E11/100&gt;Recap!$G$16,5,IF(E11/100&gt;Recap!$H$16,6,IF(E11/100&gt;Recap!I25,7,IF(E11/100&gt;Recap!J25,8)))))))))</f>
        <v>1</v>
      </c>
    </row>
    <row r="12" spans="1:6" x14ac:dyDescent="0.3">
      <c r="A12">
        <v>11</v>
      </c>
      <c r="B12">
        <f>IF(OR(F11=2,F11=4,F11=6),-45,IF(F11=1,25-INT(Recap!$B$16*100-E11),IF(F11=3,25-INT(Recap!$D$16*100-E11),IF(F11=5,25-INT(Recap!$F$16*100-E11),IF(F11=7,25-INT(Recap!$H$16*100-E11))))))</f>
        <v>24</v>
      </c>
      <c r="C12">
        <f>Recap!$B$9*(100-B12)/100</f>
        <v>2713.2</v>
      </c>
      <c r="D12" s="10">
        <f t="shared" si="0"/>
        <v>29595.300000000003</v>
      </c>
      <c r="E12" s="11">
        <f>INT((Recap!$B$3-D12)/Recap!$B$3*1000)/10</f>
        <v>98.3</v>
      </c>
      <c r="F12">
        <f>IF(E12/100&gt;0,IF(E12/100&gt;Recap!$C$16,1,IF(E12/100&gt;Recap!$D$16,2,IF(E12/100&gt;Recap!$E$16,3,IF(E12/100&gt;Recap!$F$16,4,IF(E12/100&gt;Recap!$G$16,5,IF(E12/100&gt;Recap!$H$16,6,IF(E12/100&gt;Recap!I26,7,IF(E12/100&gt;Recap!J26,8)))))))))</f>
        <v>1</v>
      </c>
    </row>
    <row r="13" spans="1:6" x14ac:dyDescent="0.3">
      <c r="A13">
        <v>12</v>
      </c>
      <c r="B13">
        <f>IF(OR(F12=2,F12=4,F12=6),-45,IF(F12=1,25-INT(Recap!$B$16*100-E12),IF(F12=3,25-INT(Recap!$D$16*100-E12),IF(F12=5,25-INT(Recap!$F$16*100-E12),IF(F12=7,25-INT(Recap!$H$16*100-E12))))))</f>
        <v>24</v>
      </c>
      <c r="C13">
        <f>Recap!$B$9*(100-B13)/100</f>
        <v>2713.2</v>
      </c>
      <c r="D13" s="10">
        <f t="shared" si="0"/>
        <v>32308.500000000004</v>
      </c>
      <c r="E13" s="11">
        <f>INT((Recap!$B$3-D13)/Recap!$B$3*1000)/10</f>
        <v>98.2</v>
      </c>
      <c r="F13">
        <f>IF(E13/100&gt;0,IF(E13/100&gt;Recap!$C$16,1,IF(E13/100&gt;Recap!$D$16,2,IF(E13/100&gt;Recap!$E$16,3,IF(E13/100&gt;Recap!$F$16,4,IF(E13/100&gt;Recap!$G$16,5,IF(E13/100&gt;Recap!$H$16,6,IF(E13/100&gt;Recap!I27,7,IF(E13/100&gt;Recap!J27,8)))))))))</f>
        <v>1</v>
      </c>
    </row>
    <row r="14" spans="1:6" x14ac:dyDescent="0.3">
      <c r="A14">
        <v>13</v>
      </c>
      <c r="B14">
        <f>IF(OR(F13=2,F13=4,F13=6),-45,IF(F13=1,25-INT(Recap!$B$16*100-E13),IF(F13=3,25-INT(Recap!$D$16*100-E13),IF(F13=5,25-INT(Recap!$F$16*100-E13),IF(F13=7,25-INT(Recap!$H$16*100-E13))))))</f>
        <v>24</v>
      </c>
      <c r="C14">
        <f>Recap!$B$9*(100-B14)/100</f>
        <v>2713.2</v>
      </c>
      <c r="D14" s="10">
        <f t="shared" si="0"/>
        <v>35021.700000000004</v>
      </c>
      <c r="E14" s="11">
        <f>INT((Recap!$B$3-D14)/Recap!$B$3*1000)/10</f>
        <v>98</v>
      </c>
      <c r="F14">
        <f>IF(E14/100&gt;0,IF(E14/100&gt;Recap!$C$16,1,IF(E14/100&gt;Recap!$D$16,2,IF(E14/100&gt;Recap!$E$16,3,IF(E14/100&gt;Recap!$F$16,4,IF(E14/100&gt;Recap!$G$16,5,IF(E14/100&gt;Recap!$H$16,6,IF(E14/100&gt;Recap!I28,7,IF(E14/100&gt;Recap!J28,8)))))))))</f>
        <v>1</v>
      </c>
    </row>
    <row r="15" spans="1:6" x14ac:dyDescent="0.3">
      <c r="A15">
        <v>14</v>
      </c>
      <c r="B15">
        <f>IF(OR(F14=2,F14=4,F14=6),-45,IF(F14=1,25-INT(Recap!$B$16*100-E14),IF(F14=3,25-INT(Recap!$D$16*100-E14),IF(F14=5,25-INT(Recap!$F$16*100-E14),IF(F14=7,25-INT(Recap!$H$16*100-E14))))))</f>
        <v>23</v>
      </c>
      <c r="C15">
        <f>Recap!$B$9*(100-B15)/100</f>
        <v>2748.9</v>
      </c>
      <c r="D15" s="10">
        <f t="shared" si="0"/>
        <v>37770.600000000006</v>
      </c>
      <c r="E15" s="11">
        <f>INT((Recap!$B$3-D15)/Recap!$B$3*1000)/10</f>
        <v>97.9</v>
      </c>
      <c r="F15">
        <f>IF(E15/100&gt;0,IF(E15/100&gt;Recap!$C$16,1,IF(E15/100&gt;Recap!$D$16,2,IF(E15/100&gt;Recap!$E$16,3,IF(E15/100&gt;Recap!$F$16,4,IF(E15/100&gt;Recap!$G$16,5,IF(E15/100&gt;Recap!$H$16,6,IF(E15/100&gt;Recap!I29,7,IF(E15/100&gt;Recap!J29,8)))))))))</f>
        <v>1</v>
      </c>
    </row>
    <row r="16" spans="1:6" x14ac:dyDescent="0.3">
      <c r="A16">
        <v>15</v>
      </c>
      <c r="B16">
        <f>IF(OR(F15=2,F15=4,F15=6),-45,IF(F15=1,25-INT(Recap!$B$16*100-E15),IF(F15=3,25-INT(Recap!$D$16*100-E15),IF(F15=5,25-INT(Recap!$F$16*100-E15),IF(F15=7,25-INT(Recap!$H$16*100-E15))))))</f>
        <v>23</v>
      </c>
      <c r="C16">
        <f>Recap!$B$9*(100-B16)/100</f>
        <v>2748.9</v>
      </c>
      <c r="D16" s="10">
        <f t="shared" si="0"/>
        <v>40519.500000000007</v>
      </c>
      <c r="E16" s="11">
        <f>INT((Recap!$B$3-D16)/Recap!$B$3*1000)/10</f>
        <v>97.7</v>
      </c>
      <c r="F16">
        <f>IF(E16/100&gt;0,IF(E16/100&gt;Recap!$C$16,1,IF(E16/100&gt;Recap!$D$16,2,IF(E16/100&gt;Recap!$E$16,3,IF(E16/100&gt;Recap!$F$16,4,IF(E16/100&gt;Recap!$G$16,5,IF(E16/100&gt;Recap!$H$16,6,IF(E16/100&gt;Recap!I30,7,IF(E16/100&gt;Recap!J30,8)))))))))</f>
        <v>1</v>
      </c>
    </row>
    <row r="17" spans="1:6" x14ac:dyDescent="0.3">
      <c r="A17">
        <v>16</v>
      </c>
      <c r="B17">
        <f>IF(OR(F16=2,F16=4,F16=6),-45,IF(F16=1,25-INT(Recap!$B$16*100-E16),IF(F16=3,25-INT(Recap!$D$16*100-E16),IF(F16=5,25-INT(Recap!$F$16*100-E16),IF(F16=7,25-INT(Recap!$H$16*100-E16))))))</f>
        <v>23</v>
      </c>
      <c r="C17">
        <f>Recap!$B$9*(100-B17)/100</f>
        <v>2748.9</v>
      </c>
      <c r="D17" s="10">
        <f t="shared" si="0"/>
        <v>43268.400000000009</v>
      </c>
      <c r="E17" s="11">
        <f>INT((Recap!$B$3-D17)/Recap!$B$3*1000)/10</f>
        <v>97.6</v>
      </c>
      <c r="F17">
        <f>IF(E17/100&gt;0,IF(E17/100&gt;Recap!$C$16,1,IF(E17/100&gt;Recap!$D$16,2,IF(E17/100&gt;Recap!$E$16,3,IF(E17/100&gt;Recap!$F$16,4,IF(E17/100&gt;Recap!$G$16,5,IF(E17/100&gt;Recap!$H$16,6,IF(E17/100&gt;Recap!I31,7,IF(E17/100&gt;Recap!J31,8)))))))))</f>
        <v>1</v>
      </c>
    </row>
    <row r="18" spans="1:6" x14ac:dyDescent="0.3">
      <c r="A18">
        <v>17</v>
      </c>
      <c r="B18">
        <f>IF(OR(F17=2,F17=4,F17=6),-45,IF(F17=1,25-INT(Recap!$B$16*100-E17),IF(F17=3,25-INT(Recap!$D$16*100-E17),IF(F17=5,25-INT(Recap!$F$16*100-E17),IF(F17=7,25-INT(Recap!$H$16*100-E17))))))</f>
        <v>23</v>
      </c>
      <c r="C18">
        <f>Recap!$B$9*(100-B18)/100</f>
        <v>2748.9</v>
      </c>
      <c r="D18" s="10">
        <f t="shared" si="0"/>
        <v>46017.30000000001</v>
      </c>
      <c r="E18" s="11">
        <f>INT((Recap!$B$3-D18)/Recap!$B$3*1000)/10</f>
        <v>97.4</v>
      </c>
      <c r="F18">
        <f>IF(E18/100&gt;0,IF(E18/100&gt;Recap!$C$16,1,IF(E18/100&gt;Recap!$D$16,2,IF(E18/100&gt;Recap!$E$16,3,IF(E18/100&gt;Recap!$F$16,4,IF(E18/100&gt;Recap!$G$16,5,IF(E18/100&gt;Recap!$H$16,6,IF(E18/100&gt;Recap!I32,7,IF(E18/100&gt;Recap!J32,8)))))))))</f>
        <v>1</v>
      </c>
    </row>
    <row r="19" spans="1:6" x14ac:dyDescent="0.3">
      <c r="A19">
        <v>18</v>
      </c>
      <c r="B19">
        <f>IF(OR(F18=2,F18=4,F18=6),-45,IF(F18=1,25-INT(Recap!$B$16*100-E18),IF(F18=3,25-INT(Recap!$D$16*100-E18),IF(F18=5,25-INT(Recap!$F$16*100-E18),IF(F18=7,25-INT(Recap!$H$16*100-E18))))))</f>
        <v>23</v>
      </c>
      <c r="C19">
        <f>Recap!$B$9*(100-B19)/100</f>
        <v>2748.9</v>
      </c>
      <c r="D19" s="10">
        <f t="shared" si="0"/>
        <v>48766.200000000012</v>
      </c>
      <c r="E19" s="11">
        <f>INT((Recap!$B$3-D19)/Recap!$B$3*1000)/10</f>
        <v>97.3</v>
      </c>
      <c r="F19">
        <f>IF(E19/100&gt;0,IF(E19/100&gt;Recap!$C$16,1,IF(E19/100&gt;Recap!$D$16,2,IF(E19/100&gt;Recap!$E$16,3,IF(E19/100&gt;Recap!$F$16,4,IF(E19/100&gt;Recap!$G$16,5,IF(E19/100&gt;Recap!$H$16,6,IF(E19/100&gt;Recap!I33,7,IF(E19/100&gt;Recap!J33,8)))))))))</f>
        <v>1</v>
      </c>
    </row>
    <row r="20" spans="1:6" x14ac:dyDescent="0.3">
      <c r="A20">
        <v>19</v>
      </c>
      <c r="B20">
        <f>IF(OR(F19=2,F19=4,F19=6),-45,IF(F19=1,25-INT(Recap!$B$16*100-E19),IF(F19=3,25-INT(Recap!$D$16*100-E19),IF(F19=5,25-INT(Recap!$F$16*100-E19),IF(F19=7,25-INT(Recap!$H$16*100-E19))))))</f>
        <v>23</v>
      </c>
      <c r="C20">
        <f>Recap!$B$9*(100-B20)/100</f>
        <v>2748.9</v>
      </c>
      <c r="D20" s="10">
        <f t="shared" si="0"/>
        <v>51515.100000000013</v>
      </c>
      <c r="E20" s="11">
        <f>INT((Recap!$B$3-D20)/Recap!$B$3*1000)/10</f>
        <v>97.1</v>
      </c>
      <c r="F20">
        <f>IF(E20/100&gt;0,IF(E20/100&gt;Recap!$C$16,1,IF(E20/100&gt;Recap!$D$16,2,IF(E20/100&gt;Recap!$E$16,3,IF(E20/100&gt;Recap!$F$16,4,IF(E20/100&gt;Recap!$G$16,5,IF(E20/100&gt;Recap!$H$16,6,IF(E20/100&gt;Recap!I34,7,IF(E20/100&gt;Recap!J34,8)))))))))</f>
        <v>1</v>
      </c>
    </row>
    <row r="21" spans="1:6" x14ac:dyDescent="0.3">
      <c r="A21">
        <v>20</v>
      </c>
      <c r="B21">
        <f>IF(OR(F20=2,F20=4,F20=6),-45,IF(F20=1,25-INT(Recap!$B$16*100-E20),IF(F20=3,25-INT(Recap!$D$16*100-E20),IF(F20=5,25-INT(Recap!$F$16*100-E20),IF(F20=7,25-INT(Recap!$H$16*100-E20))))))</f>
        <v>23</v>
      </c>
      <c r="C21">
        <f>Recap!$B$9*(100-B21)/100</f>
        <v>2748.9</v>
      </c>
      <c r="D21" s="10">
        <f t="shared" si="0"/>
        <v>54264.000000000015</v>
      </c>
      <c r="E21" s="11">
        <f>INT((Recap!$B$3-D21)/Recap!$B$3*1000)/10</f>
        <v>97</v>
      </c>
      <c r="F21">
        <f>IF(E21/100&gt;0,IF(E21/100&gt;Recap!$C$16,1,IF(E21/100&gt;Recap!$D$16,2,IF(E21/100&gt;Recap!$E$16,3,IF(E21/100&gt;Recap!$F$16,4,IF(E21/100&gt;Recap!$G$16,5,IF(E21/100&gt;Recap!$H$16,6,IF(E21/100&gt;Recap!I35,7,IF(E21/100&gt;Recap!J35,8)))))))))</f>
        <v>1</v>
      </c>
    </row>
    <row r="22" spans="1:6" x14ac:dyDescent="0.3">
      <c r="A22">
        <v>21</v>
      </c>
      <c r="B22">
        <f>IF(OR(F21=2,F21=4,F21=6),-45,IF(F21=1,25-INT(Recap!$B$16*100-E21),IF(F21=3,25-INT(Recap!$D$16*100-E21),IF(F21=5,25-INT(Recap!$F$16*100-E21),IF(F21=7,25-INT(Recap!$H$16*100-E21))))))</f>
        <v>22</v>
      </c>
      <c r="C22">
        <f>Recap!$B$9*(100-B22)/100</f>
        <v>2784.6</v>
      </c>
      <c r="D22" s="10">
        <f t="shared" si="0"/>
        <v>57048.600000000013</v>
      </c>
      <c r="E22" s="11">
        <f>INT((Recap!$B$3-D22)/Recap!$B$3*1000)/10</f>
        <v>96.8</v>
      </c>
      <c r="F22">
        <f>IF(E22/100&gt;0,IF(E22/100&gt;Recap!$C$16,1,IF(E22/100&gt;Recap!$D$16,2,IF(E22/100&gt;Recap!$E$16,3,IF(E22/100&gt;Recap!$F$16,4,IF(E22/100&gt;Recap!$G$16,5,IF(E22/100&gt;Recap!$H$16,6,IF(E22/100&gt;Recap!I36,7,IF(E22/100&gt;Recap!J36,8)))))))))</f>
        <v>1</v>
      </c>
    </row>
    <row r="23" spans="1:6" x14ac:dyDescent="0.3">
      <c r="A23">
        <v>22</v>
      </c>
      <c r="B23">
        <f>IF(OR(F22=2,F22=4,F22=6),-45,IF(F22=1,25-INT(Recap!$B$16*100-E22),IF(F22=3,25-INT(Recap!$D$16*100-E22),IF(F22=5,25-INT(Recap!$F$16*100-E22),IF(F22=7,25-INT(Recap!$H$16*100-E22))))))</f>
        <v>22</v>
      </c>
      <c r="C23">
        <f>Recap!$B$9*(100-B23)/100</f>
        <v>2784.6</v>
      </c>
      <c r="D23" s="10">
        <f t="shared" si="0"/>
        <v>59833.200000000012</v>
      </c>
      <c r="E23" s="11">
        <f>INT((Recap!$B$3-D23)/Recap!$B$3*1000)/10</f>
        <v>96.7</v>
      </c>
      <c r="F23">
        <f>IF(E23/100&gt;0,IF(E23/100&gt;Recap!$C$16,1,IF(E23/100&gt;Recap!$D$16,2,IF(E23/100&gt;Recap!$E$16,3,IF(E23/100&gt;Recap!$F$16,4,IF(E23/100&gt;Recap!$G$16,5,IF(E23/100&gt;Recap!$H$16,6,IF(E23/100&gt;Recap!I37,7,IF(E23/100&gt;Recap!J37,8)))))))))</f>
        <v>1</v>
      </c>
    </row>
    <row r="24" spans="1:6" x14ac:dyDescent="0.3">
      <c r="A24">
        <v>23</v>
      </c>
      <c r="B24">
        <f>IF(OR(F23=2,F23=4,F23=6),-45,IF(F23=1,25-INT(Recap!$B$16*100-E23),IF(F23=3,25-INT(Recap!$D$16*100-E23),IF(F23=5,25-INT(Recap!$F$16*100-E23),IF(F23=7,25-INT(Recap!$H$16*100-E23))))))</f>
        <v>22</v>
      </c>
      <c r="C24">
        <f>Recap!$B$9*(100-B24)/100</f>
        <v>2784.6</v>
      </c>
      <c r="D24" s="10">
        <f t="shared" si="0"/>
        <v>62617.80000000001</v>
      </c>
      <c r="E24" s="11">
        <f>INT((Recap!$B$3-D24)/Recap!$B$3*1000)/10</f>
        <v>96.5</v>
      </c>
      <c r="F24">
        <f>IF(E24/100&gt;0,IF(E24/100&gt;Recap!$C$16,1,IF(E24/100&gt;Recap!$D$16,2,IF(E24/100&gt;Recap!$E$16,3,IF(E24/100&gt;Recap!$F$16,4,IF(E24/100&gt;Recap!$G$16,5,IF(E24/100&gt;Recap!$H$16,6,IF(E24/100&gt;Recap!I38,7,IF(E24/100&gt;Recap!J38,8)))))))))</f>
        <v>1</v>
      </c>
    </row>
    <row r="25" spans="1:6" x14ac:dyDescent="0.3">
      <c r="A25">
        <v>24</v>
      </c>
      <c r="B25">
        <f>IF(OR(F24=2,F24=4,F24=6),-45,IF(F24=1,25-INT(Recap!$B$16*100-E24),IF(F24=3,25-INT(Recap!$D$16*100-E24),IF(F24=5,25-INT(Recap!$F$16*100-E24),IF(F24=7,25-INT(Recap!$H$16*100-E24))))))</f>
        <v>22</v>
      </c>
      <c r="C25">
        <f>Recap!$B$9*(100-B25)/100</f>
        <v>2784.6</v>
      </c>
      <c r="D25" s="10">
        <f t="shared" si="0"/>
        <v>65402.400000000009</v>
      </c>
      <c r="E25" s="11">
        <f>INT((Recap!$B$3-D25)/Recap!$B$3*1000)/10</f>
        <v>96.4</v>
      </c>
      <c r="F25">
        <f>IF(E25/100&gt;0,IF(E25/100&gt;Recap!$C$16,1,IF(E25/100&gt;Recap!$D$16,2,IF(E25/100&gt;Recap!$E$16,3,IF(E25/100&gt;Recap!$F$16,4,IF(E25/100&gt;Recap!$G$16,5,IF(E25/100&gt;Recap!$H$16,6,IF(E25/100&gt;Recap!I39,7,IF(E25/100&gt;Recap!J39,8)))))))))</f>
        <v>1</v>
      </c>
    </row>
    <row r="26" spans="1:6" x14ac:dyDescent="0.3">
      <c r="A26">
        <v>25</v>
      </c>
      <c r="B26">
        <f>IF(OR(F25=2,F25=4,F25=6),-45,IF(F25=1,25-INT(Recap!$B$16*100-E25),IF(F25=3,25-INT(Recap!$D$16*100-E25),IF(F25=5,25-INT(Recap!$F$16*100-E25),IF(F25=7,25-INT(Recap!$H$16*100-E25))))))</f>
        <v>22</v>
      </c>
      <c r="C26">
        <f>Recap!$B$9*(100-B26)/100</f>
        <v>2784.6</v>
      </c>
      <c r="D26" s="10">
        <f t="shared" si="0"/>
        <v>68187.000000000015</v>
      </c>
      <c r="E26" s="11">
        <f>INT((Recap!$B$3-D26)/Recap!$B$3*1000)/10</f>
        <v>96.2</v>
      </c>
      <c r="F26">
        <f>IF(E26/100&gt;0,IF(E26/100&gt;Recap!$C$16,1,IF(E26/100&gt;Recap!$D$16,2,IF(E26/100&gt;Recap!$E$16,3,IF(E26/100&gt;Recap!$F$16,4,IF(E26/100&gt;Recap!$G$16,5,IF(E26/100&gt;Recap!$H$16,6,IF(E26/100&gt;Recap!I40,7,IF(E26/100&gt;Recap!J40,8)))))))))</f>
        <v>1</v>
      </c>
    </row>
    <row r="27" spans="1:6" x14ac:dyDescent="0.3">
      <c r="A27">
        <v>26</v>
      </c>
      <c r="B27">
        <f>IF(OR(F26=2,F26=4,F26=6),-45,IF(F26=1,25-INT(Recap!$B$16*100-E26),IF(F26=3,25-INT(Recap!$D$16*100-E26),IF(F26=5,25-INT(Recap!$F$16*100-E26),IF(F26=7,25-INT(Recap!$H$16*100-E26))))))</f>
        <v>22</v>
      </c>
      <c r="C27">
        <f>Recap!$B$9*(100-B27)/100</f>
        <v>2784.6</v>
      </c>
      <c r="D27" s="10">
        <f t="shared" si="0"/>
        <v>70971.60000000002</v>
      </c>
      <c r="E27" s="11">
        <f>INT((Recap!$B$3-D27)/Recap!$B$3*1000)/10</f>
        <v>96.1</v>
      </c>
      <c r="F27">
        <f>IF(E27/100&gt;0,IF(E27/100&gt;Recap!$C$16,1,IF(E27/100&gt;Recap!$D$16,2,IF(E27/100&gt;Recap!$E$16,3,IF(E27/100&gt;Recap!$F$16,4,IF(E27/100&gt;Recap!$G$16,5,IF(E27/100&gt;Recap!$H$16,6,IF(E27/100&gt;Recap!I41,7,IF(E27/100&gt;Recap!J41,8)))))))))</f>
        <v>1</v>
      </c>
    </row>
    <row r="28" spans="1:6" x14ac:dyDescent="0.3">
      <c r="A28">
        <v>27</v>
      </c>
      <c r="B28">
        <f>IF(OR(F27=2,F27=4,F27=6),-45,IF(F27=1,25-INT(Recap!$B$16*100-E27),IF(F27=3,25-INT(Recap!$D$16*100-E27),IF(F27=5,25-INT(Recap!$F$16*100-E27),IF(F27=7,25-INT(Recap!$H$16*100-E27))))))</f>
        <v>22</v>
      </c>
      <c r="C28">
        <f>Recap!$B$9*(100-B28)/100</f>
        <v>2784.6</v>
      </c>
      <c r="D28" s="10">
        <f t="shared" si="0"/>
        <v>73756.200000000026</v>
      </c>
      <c r="E28" s="11">
        <f>INT((Recap!$B$3-D28)/Recap!$B$3*1000)/10</f>
        <v>95.9</v>
      </c>
      <c r="F28">
        <f>IF(E28/100&gt;0,IF(E28/100&gt;Recap!$C$16,1,IF(E28/100&gt;Recap!$D$16,2,IF(E28/100&gt;Recap!$E$16,3,IF(E28/100&gt;Recap!$F$16,4,IF(E28/100&gt;Recap!$G$16,5,IF(E28/100&gt;Recap!$H$16,6,IF(E28/100&gt;Recap!I42,7,IF(E28/100&gt;Recap!J42,8)))))))))</f>
        <v>1</v>
      </c>
    </row>
    <row r="29" spans="1:6" x14ac:dyDescent="0.3">
      <c r="A29">
        <v>28</v>
      </c>
      <c r="B29">
        <f>IF(OR(F28=2,F28=4,F28=6),-45,IF(F28=1,25-INT(Recap!$B$16*100-E28),IF(F28=3,25-INT(Recap!$D$16*100-E28),IF(F28=5,25-INT(Recap!$F$16*100-E28),IF(F28=7,25-INT(Recap!$H$16*100-E28))))))</f>
        <v>21</v>
      </c>
      <c r="C29">
        <f>Recap!$B$9*(100-B29)/100</f>
        <v>2820.3</v>
      </c>
      <c r="D29" s="10">
        <f t="shared" si="0"/>
        <v>76576.500000000029</v>
      </c>
      <c r="E29" s="11">
        <f>INT((Recap!$B$3-D29)/Recap!$B$3*1000)/10</f>
        <v>95.8</v>
      </c>
      <c r="F29">
        <f>IF(E29/100&gt;0,IF(E29/100&gt;Recap!$C$16,1,IF(E29/100&gt;Recap!$D$16,2,IF(E29/100&gt;Recap!$E$16,3,IF(E29/100&gt;Recap!$F$16,4,IF(E29/100&gt;Recap!$G$16,5,IF(E29/100&gt;Recap!$H$16,6,IF(E29/100&gt;Recap!I43,7,IF(E29/100&gt;Recap!J43,8)))))))))</f>
        <v>1</v>
      </c>
    </row>
    <row r="30" spans="1:6" x14ac:dyDescent="0.3">
      <c r="A30">
        <v>29</v>
      </c>
      <c r="B30">
        <f>IF(OR(F29=2,F29=4,F29=6),-45,IF(F29=1,25-INT(Recap!$B$16*100-E29),IF(F29=3,25-INT(Recap!$D$16*100-E29),IF(F29=5,25-INT(Recap!$F$16*100-E29),IF(F29=7,25-INT(Recap!$H$16*100-E29))))))</f>
        <v>21</v>
      </c>
      <c r="C30">
        <f>Recap!$B$9*(100-B30)/100</f>
        <v>2820.3</v>
      </c>
      <c r="D30" s="10">
        <f t="shared" si="0"/>
        <v>79396.800000000032</v>
      </c>
      <c r="E30" s="11">
        <f>INT((Recap!$B$3-D30)/Recap!$B$3*1000)/10</f>
        <v>95.6</v>
      </c>
      <c r="F30">
        <f>IF(E30/100&gt;0,IF(E30/100&gt;Recap!$C$16,1,IF(E30/100&gt;Recap!$D$16,2,IF(E30/100&gt;Recap!$E$16,3,IF(E30/100&gt;Recap!$F$16,4,IF(E30/100&gt;Recap!$G$16,5,IF(E30/100&gt;Recap!$H$16,6,IF(E30/100&gt;Recap!I44,7,IF(E30/100&gt;Recap!J44,8)))))))))</f>
        <v>1</v>
      </c>
    </row>
    <row r="31" spans="1:6" x14ac:dyDescent="0.3">
      <c r="A31">
        <v>30</v>
      </c>
      <c r="B31">
        <f>IF(OR(F30=2,F30=4,F30=6),-45,IF(F30=1,25-INT(Recap!$B$16*100-E30),IF(F30=3,25-INT(Recap!$D$16*100-E30),IF(F30=5,25-INT(Recap!$F$16*100-E30),IF(F30=7,25-INT(Recap!$H$16*100-E30))))))</f>
        <v>21</v>
      </c>
      <c r="C31">
        <f>Recap!$B$9*(100-B31)/100</f>
        <v>2820.3</v>
      </c>
      <c r="D31" s="10">
        <f t="shared" si="0"/>
        <v>82217.100000000035</v>
      </c>
      <c r="E31" s="11">
        <f>INT((Recap!$B$3-D31)/Recap!$B$3*1000)/10</f>
        <v>95.4</v>
      </c>
      <c r="F31">
        <f>IF(E31/100&gt;0,IF(E31/100&gt;Recap!$C$16,1,IF(E31/100&gt;Recap!$D$16,2,IF(E31/100&gt;Recap!$E$16,3,IF(E31/100&gt;Recap!$F$16,4,IF(E31/100&gt;Recap!$G$16,5,IF(E31/100&gt;Recap!$H$16,6,IF(E31/100&gt;Recap!I45,7,IF(E31/100&gt;Recap!J45,8)))))))))</f>
        <v>1</v>
      </c>
    </row>
    <row r="32" spans="1:6" x14ac:dyDescent="0.3">
      <c r="A32">
        <v>31</v>
      </c>
      <c r="B32">
        <f>IF(OR(F31=2,F31=4,F31=6),-45,IF(F31=1,25-INT(Recap!$B$16*100-E31),IF(F31=3,25-INT(Recap!$D$16*100-E31),IF(F31=5,25-INT(Recap!$F$16*100-E31),IF(F31=7,25-INT(Recap!$H$16*100-E31))))))</f>
        <v>21</v>
      </c>
      <c r="C32">
        <f>Recap!$B$9*(100-B32)/100</f>
        <v>2820.3</v>
      </c>
      <c r="D32" s="10">
        <f t="shared" si="0"/>
        <v>85037.400000000038</v>
      </c>
      <c r="E32" s="11">
        <f>INT((Recap!$B$3-D32)/Recap!$B$3*1000)/10</f>
        <v>95.3</v>
      </c>
      <c r="F32">
        <f>IF(E32/100&gt;0,IF(E32/100&gt;Recap!$C$16,1,IF(E32/100&gt;Recap!$D$16,2,IF(E32/100&gt;Recap!$E$16,3,IF(E32/100&gt;Recap!$F$16,4,IF(E32/100&gt;Recap!$G$16,5,IF(E32/100&gt;Recap!$H$16,6,IF(E32/100&gt;Recap!I46,7,IF(E32/100&gt;Recap!J46,8)))))))))</f>
        <v>1</v>
      </c>
    </row>
    <row r="33" spans="1:6" x14ac:dyDescent="0.3">
      <c r="A33">
        <v>32</v>
      </c>
      <c r="B33">
        <f>IF(OR(F32=2,F32=4,F32=6),-45,IF(F32=1,25-INT(Recap!$B$16*100-E32),IF(F32=3,25-INT(Recap!$D$16*100-E32),IF(F32=5,25-INT(Recap!$F$16*100-E32),IF(F32=7,25-INT(Recap!$H$16*100-E32))))))</f>
        <v>21</v>
      </c>
      <c r="C33">
        <f>Recap!$B$9*(100-B33)/100</f>
        <v>2820.3</v>
      </c>
      <c r="D33" s="10">
        <f t="shared" si="0"/>
        <v>87857.700000000041</v>
      </c>
      <c r="E33" s="11">
        <f>INT((Recap!$B$3-D33)/Recap!$B$3*1000)/10</f>
        <v>95.1</v>
      </c>
      <c r="F33">
        <f>IF(E33/100&gt;0,IF(E33/100&gt;Recap!$C$16,1,IF(E33/100&gt;Recap!$D$16,2,IF(E33/100&gt;Recap!$E$16,3,IF(E33/100&gt;Recap!$F$16,4,IF(E33/100&gt;Recap!$G$16,5,IF(E33/100&gt;Recap!$H$16,6,IF(E33/100&gt;Recap!I47,7,IF(E33/100&gt;Recap!J47,8)))))))))</f>
        <v>1</v>
      </c>
    </row>
    <row r="34" spans="1:6" x14ac:dyDescent="0.3">
      <c r="A34">
        <v>33</v>
      </c>
      <c r="B34">
        <f>IF(OR(F33=2,F33=4,F33=6),-45,IF(F33=1,25-INT(Recap!$B$16*100-E33),IF(F33=3,25-INT(Recap!$D$16*100-E33),IF(F33=5,25-INT(Recap!$F$16*100-E33),IF(F33=7,25-INT(Recap!$H$16*100-E33))))))</f>
        <v>21</v>
      </c>
      <c r="C34">
        <f>Recap!$B$9*(100-B34)/100</f>
        <v>2820.3</v>
      </c>
      <c r="D34" s="10">
        <f t="shared" si="0"/>
        <v>90678.000000000044</v>
      </c>
      <c r="E34" s="11">
        <f>INT((Recap!$B$3-D34)/Recap!$B$3*1000)/10</f>
        <v>95</v>
      </c>
      <c r="F34">
        <f>IF(E34/100&gt;0,IF(E34/100&gt;Recap!$C$16,1,IF(E34/100&gt;Recap!$D$16,2,IF(E34/100&gt;Recap!$E$16,3,IF(E34/100&gt;Recap!$F$16,4,IF(E34/100&gt;Recap!$G$16,5,IF(E34/100&gt;Recap!$H$16,6,IF(E34/100&gt;Recap!I48,7,IF(E34/100&gt;Recap!J48,8)))))))))</f>
        <v>1</v>
      </c>
    </row>
    <row r="35" spans="1:6" x14ac:dyDescent="0.3">
      <c r="A35">
        <v>34</v>
      </c>
      <c r="B35">
        <f>IF(OR(F34=2,F34=4,F34=6),-45,IF(F34=1,25-INT(Recap!$B$16*100-E34),IF(F34=3,25-INT(Recap!$D$16*100-E34),IF(F34=5,25-INT(Recap!$F$16*100-E34),IF(F34=7,25-INT(Recap!$H$16*100-E34))))))</f>
        <v>20</v>
      </c>
      <c r="C35">
        <f>Recap!$B$9*(100-B35)/100</f>
        <v>2856</v>
      </c>
      <c r="D35" s="10">
        <f t="shared" si="0"/>
        <v>93534.000000000044</v>
      </c>
      <c r="E35" s="11">
        <f>INT((Recap!$B$3-D35)/Recap!$B$3*1000)/10</f>
        <v>94.8</v>
      </c>
      <c r="F35">
        <f>IF(E35/100&gt;0,IF(E35/100&gt;Recap!$C$16,1,IF(E35/100&gt;Recap!$D$16,2,IF(E35/100&gt;Recap!$E$16,3,IF(E35/100&gt;Recap!$F$16,4,IF(E35/100&gt;Recap!$G$16,5,IF(E35/100&gt;Recap!$H$16,6,IF(E35/100&gt;Recap!I49,7,IF(E35/100&gt;Recap!J49,8)))))))))</f>
        <v>1</v>
      </c>
    </row>
    <row r="36" spans="1:6" x14ac:dyDescent="0.3">
      <c r="A36">
        <v>35</v>
      </c>
      <c r="B36">
        <f>IF(OR(F35=2,F35=4,F35=6),-45,IF(F35=1,25-INT(Recap!$B$16*100-E35),IF(F35=3,25-INT(Recap!$D$16*100-E35),IF(F35=5,25-INT(Recap!$F$16*100-E35),IF(F35=7,25-INT(Recap!$H$16*100-E35))))))</f>
        <v>20</v>
      </c>
      <c r="C36">
        <f>Recap!$B$9*(100-B36)/100</f>
        <v>2856</v>
      </c>
      <c r="D36" s="10">
        <f t="shared" si="0"/>
        <v>96390.000000000044</v>
      </c>
      <c r="E36" s="11">
        <f>INT((Recap!$B$3-D36)/Recap!$B$3*1000)/10</f>
        <v>94.7</v>
      </c>
      <c r="F36">
        <f>IF(E36/100&gt;0,IF(E36/100&gt;Recap!$C$16,1,IF(E36/100&gt;Recap!$D$16,2,IF(E36/100&gt;Recap!$E$16,3,IF(E36/100&gt;Recap!$F$16,4,IF(E36/100&gt;Recap!$G$16,5,IF(E36/100&gt;Recap!$H$16,6,IF(E36/100&gt;Recap!I50,7,IF(E36/100&gt;Recap!J50,8)))))))))</f>
        <v>1</v>
      </c>
    </row>
    <row r="37" spans="1:6" x14ac:dyDescent="0.3">
      <c r="A37">
        <v>36</v>
      </c>
      <c r="B37">
        <f>IF(OR(F36=2,F36=4,F36=6),-45,IF(F36=1,25-INT(Recap!$B$16*100-E36),IF(F36=3,25-INT(Recap!$D$16*100-E36),IF(F36=5,25-INT(Recap!$F$16*100-E36),IF(F36=7,25-INT(Recap!$H$16*100-E36))))))</f>
        <v>20</v>
      </c>
      <c r="C37">
        <f>Recap!$B$9*(100-B37)/100</f>
        <v>2856</v>
      </c>
      <c r="D37" s="10">
        <f t="shared" si="0"/>
        <v>99246.000000000044</v>
      </c>
      <c r="E37" s="11">
        <f>INT((Recap!$B$3-D37)/Recap!$B$3*1000)/10</f>
        <v>94.5</v>
      </c>
      <c r="F37">
        <f>IF(E37/100&gt;0,IF(E37/100&gt;Recap!$C$16,1,IF(E37/100&gt;Recap!$D$16,2,IF(E37/100&gt;Recap!$E$16,3,IF(E37/100&gt;Recap!$F$16,4,IF(E37/100&gt;Recap!$G$16,5,IF(E37/100&gt;Recap!$H$16,6,IF(E37/100&gt;Recap!I51,7,IF(E37/100&gt;Recap!J51,8)))))))))</f>
        <v>1</v>
      </c>
    </row>
    <row r="38" spans="1:6" x14ac:dyDescent="0.3">
      <c r="A38">
        <v>37</v>
      </c>
      <c r="B38">
        <f>IF(OR(F37=2,F37=4,F37=6),-45,IF(F37=1,25-INT(Recap!$B$16*100-E37),IF(F37=3,25-INT(Recap!$D$16*100-E37),IF(F37=5,25-INT(Recap!$F$16*100-E37),IF(F37=7,25-INT(Recap!$H$16*100-E37))))))</f>
        <v>20</v>
      </c>
      <c r="C38">
        <f>Recap!$B$9*(100-B38)/100</f>
        <v>2856</v>
      </c>
      <c r="D38" s="10">
        <f t="shared" si="0"/>
        <v>102102.00000000004</v>
      </c>
      <c r="E38" s="11">
        <f>INT((Recap!$B$3-D38)/Recap!$B$3*1000)/10</f>
        <v>94.4</v>
      </c>
      <c r="F38">
        <f>IF(E38/100&gt;0,IF(E38/100&gt;Recap!$C$16,1,IF(E38/100&gt;Recap!$D$16,2,IF(E38/100&gt;Recap!$E$16,3,IF(E38/100&gt;Recap!$F$16,4,IF(E38/100&gt;Recap!$G$16,5,IF(E38/100&gt;Recap!$H$16,6,IF(E38/100&gt;Recap!I52,7,IF(E38/100&gt;Recap!J52,8)))))))))</f>
        <v>1</v>
      </c>
    </row>
    <row r="39" spans="1:6" x14ac:dyDescent="0.3">
      <c r="A39">
        <v>38</v>
      </c>
      <c r="B39">
        <f>IF(OR(F38=2,F38=4,F38=6),-45,IF(F38=1,25-INT(Recap!$B$16*100-E38),IF(F38=3,25-INT(Recap!$D$16*100-E38),IF(F38=5,25-INT(Recap!$F$16*100-E38),IF(F38=7,25-INT(Recap!$H$16*100-E38))))))</f>
        <v>20</v>
      </c>
      <c r="C39">
        <f>Recap!$B$9*(100-B39)/100</f>
        <v>2856</v>
      </c>
      <c r="D39" s="10">
        <f t="shared" si="0"/>
        <v>104958.00000000004</v>
      </c>
      <c r="E39" s="11">
        <f>INT((Recap!$B$3-D39)/Recap!$B$3*1000)/10</f>
        <v>94.2</v>
      </c>
      <c r="F39">
        <f>IF(E39/100&gt;0,IF(E39/100&gt;Recap!$C$16,1,IF(E39/100&gt;Recap!$D$16,2,IF(E39/100&gt;Recap!$E$16,3,IF(E39/100&gt;Recap!$F$16,4,IF(E39/100&gt;Recap!$G$16,5,IF(E39/100&gt;Recap!$H$16,6,IF(E39/100&gt;Recap!I53,7,IF(E39/100&gt;Recap!J53,8)))))))))</f>
        <v>1</v>
      </c>
    </row>
    <row r="40" spans="1:6" x14ac:dyDescent="0.3">
      <c r="A40">
        <v>39</v>
      </c>
      <c r="B40">
        <f>IF(OR(F39=2,F39=4,F39=6),-45,IF(F39=1,25-INT(Recap!$B$16*100-E39),IF(F39=3,25-INT(Recap!$D$16*100-E39),IF(F39=5,25-INT(Recap!$F$16*100-E39),IF(F39=7,25-INT(Recap!$H$16*100-E39))))))</f>
        <v>20</v>
      </c>
      <c r="C40">
        <f>Recap!$B$9*(100-B40)/100</f>
        <v>2856</v>
      </c>
      <c r="D40" s="10">
        <f t="shared" si="0"/>
        <v>107814.00000000004</v>
      </c>
      <c r="E40" s="11">
        <f>INT((Recap!$B$3-D40)/Recap!$B$3*1000)/10</f>
        <v>94</v>
      </c>
      <c r="F40">
        <f>IF(E40/100&gt;0,IF(E40/100&gt;Recap!$C$16,1,IF(E40/100&gt;Recap!$D$16,2,IF(E40/100&gt;Recap!$E$16,3,IF(E40/100&gt;Recap!$F$16,4,IF(E40/100&gt;Recap!$G$16,5,IF(E40/100&gt;Recap!$H$16,6,IF(E40/100&gt;Recap!I54,7,IF(E40/100&gt;Recap!J54,8)))))))))</f>
        <v>1</v>
      </c>
    </row>
    <row r="41" spans="1:6" x14ac:dyDescent="0.3">
      <c r="A41">
        <v>40</v>
      </c>
      <c r="B41">
        <f>IF(OR(F40=2,F40=4,F40=6),-45,IF(F40=1,25-INT(Recap!$B$16*100-E40),IF(F40=3,25-INT(Recap!$D$16*100-E40),IF(F40=5,25-INT(Recap!$F$16*100-E40),IF(F40=7,25-INT(Recap!$H$16*100-E40))))))</f>
        <v>19</v>
      </c>
      <c r="C41">
        <f>Recap!$B$9*(100-B41)/100</f>
        <v>2891.7</v>
      </c>
      <c r="D41" s="10">
        <f t="shared" si="0"/>
        <v>110705.70000000004</v>
      </c>
      <c r="E41" s="11">
        <f>INT((Recap!$B$3-D41)/Recap!$B$3*1000)/10</f>
        <v>93.9</v>
      </c>
      <c r="F41">
        <f>IF(E41/100&gt;0,IF(E41/100&gt;Recap!$C$16,1,IF(E41/100&gt;Recap!$D$16,2,IF(E41/100&gt;Recap!$E$16,3,IF(E41/100&gt;Recap!$F$16,4,IF(E41/100&gt;Recap!$G$16,5,IF(E41/100&gt;Recap!$H$16,6,IF(E41/100&gt;Recap!I55,7,IF(E41/100&gt;Recap!J55,8)))))))))</f>
        <v>1</v>
      </c>
    </row>
    <row r="42" spans="1:6" x14ac:dyDescent="0.3">
      <c r="A42">
        <v>41</v>
      </c>
      <c r="B42">
        <f>IF(OR(F41=2,F41=4,F41=6),-45,IF(F41=1,25-INT(Recap!$B$16*100-E41),IF(F41=3,25-INT(Recap!$D$16*100-E41),IF(F41=5,25-INT(Recap!$F$16*100-E41),IF(F41=7,25-INT(Recap!$H$16*100-E41))))))</f>
        <v>19</v>
      </c>
      <c r="C42">
        <f>Recap!$B$9*(100-B42)/100</f>
        <v>2891.7</v>
      </c>
      <c r="D42" s="10">
        <f t="shared" si="0"/>
        <v>113597.40000000004</v>
      </c>
      <c r="E42" s="11">
        <f>INT((Recap!$B$3-D42)/Recap!$B$3*1000)/10</f>
        <v>93.7</v>
      </c>
      <c r="F42">
        <f>IF(E42/100&gt;0,IF(E42/100&gt;Recap!$C$16,1,IF(E42/100&gt;Recap!$D$16,2,IF(E42/100&gt;Recap!$E$16,3,IF(E42/100&gt;Recap!$F$16,4,IF(E42/100&gt;Recap!$G$16,5,IF(E42/100&gt;Recap!$H$16,6,IF(E42/100&gt;Recap!I56,7,IF(E42/100&gt;Recap!J56,8)))))))))</f>
        <v>1</v>
      </c>
    </row>
    <row r="43" spans="1:6" x14ac:dyDescent="0.3">
      <c r="A43">
        <v>42</v>
      </c>
      <c r="B43">
        <f>IF(OR(F42=2,F42=4,F42=6),-45,IF(F42=1,25-INT(Recap!$B$16*100-E42),IF(F42=3,25-INT(Recap!$D$16*100-E42),IF(F42=5,25-INT(Recap!$F$16*100-E42),IF(F42=7,25-INT(Recap!$H$16*100-E42))))))</f>
        <v>19</v>
      </c>
      <c r="C43">
        <f>Recap!$B$9*(100-B43)/100</f>
        <v>2891.7</v>
      </c>
      <c r="D43" s="10">
        <f t="shared" ref="D43:D106" si="1">D42+C43</f>
        <v>116489.10000000003</v>
      </c>
      <c r="E43" s="11">
        <f>INT((Recap!$B$3-D43)/Recap!$B$3*1000)/10</f>
        <v>93.6</v>
      </c>
      <c r="F43">
        <f>IF(E43/100&gt;0,IF(E43/100&gt;Recap!$C$16,1,IF(E43/100&gt;Recap!$D$16,2,IF(E43/100&gt;Recap!$E$16,3,IF(E43/100&gt;Recap!$F$16,4,IF(E43/100&gt;Recap!$G$16,5,IF(E43/100&gt;Recap!$H$16,6,IF(E43/100&gt;Recap!I57,7,IF(E43/100&gt;Recap!J57,8)))))))))</f>
        <v>1</v>
      </c>
    </row>
    <row r="44" spans="1:6" x14ac:dyDescent="0.3">
      <c r="A44">
        <v>43</v>
      </c>
      <c r="B44">
        <f>IF(OR(F43=2,F43=4,F43=6),-45,IF(F43=1,25-INT(Recap!$B$16*100-E43),IF(F43=3,25-INT(Recap!$D$16*100-E43),IF(F43=5,25-INT(Recap!$F$16*100-E43),IF(F43=7,25-INT(Recap!$H$16*100-E43))))))</f>
        <v>19</v>
      </c>
      <c r="C44">
        <f>Recap!$B$9*(100-B44)/100</f>
        <v>2891.7</v>
      </c>
      <c r="D44" s="10">
        <f t="shared" si="1"/>
        <v>119380.80000000003</v>
      </c>
      <c r="E44" s="11">
        <f>INT((Recap!$B$3-D44)/Recap!$B$3*1000)/10</f>
        <v>93.4</v>
      </c>
      <c r="F44">
        <f>IF(E44/100&gt;0,IF(E44/100&gt;Recap!$C$16,1,IF(E44/100&gt;Recap!$D$16,2,IF(E44/100&gt;Recap!$E$16,3,IF(E44/100&gt;Recap!$F$16,4,IF(E44/100&gt;Recap!$G$16,5,IF(E44/100&gt;Recap!$H$16,6,IF(E44/100&gt;Recap!I58,7,IF(E44/100&gt;Recap!J58,8)))))))))</f>
        <v>1</v>
      </c>
    </row>
    <row r="45" spans="1:6" x14ac:dyDescent="0.3">
      <c r="A45">
        <v>44</v>
      </c>
      <c r="B45">
        <f>IF(OR(F44=2,F44=4,F44=6),-45,IF(F44=1,25-INT(Recap!$B$16*100-E44),IF(F44=3,25-INT(Recap!$D$16*100-E44),IF(F44=5,25-INT(Recap!$F$16*100-E44),IF(F44=7,25-INT(Recap!$H$16*100-E44))))))</f>
        <v>19</v>
      </c>
      <c r="C45">
        <f>Recap!$B$9*(100-B45)/100</f>
        <v>2891.7</v>
      </c>
      <c r="D45" s="10">
        <f t="shared" si="1"/>
        <v>122272.50000000003</v>
      </c>
      <c r="E45" s="11">
        <f>INT((Recap!$B$3-D45)/Recap!$B$3*1000)/10</f>
        <v>93.2</v>
      </c>
      <c r="F45">
        <f>IF(E45/100&gt;0,IF(E45/100&gt;Recap!$C$16,1,IF(E45/100&gt;Recap!$D$16,2,IF(E45/100&gt;Recap!$E$16,3,IF(E45/100&gt;Recap!$F$16,4,IF(E45/100&gt;Recap!$G$16,5,IF(E45/100&gt;Recap!$H$16,6,IF(E45/100&gt;Recap!I59,7,IF(E45/100&gt;Recap!J59,8)))))))))</f>
        <v>1</v>
      </c>
    </row>
    <row r="46" spans="1:6" x14ac:dyDescent="0.3">
      <c r="A46">
        <v>45</v>
      </c>
      <c r="B46">
        <f>IF(OR(F45=2,F45=4,F45=6),-45,IF(F45=1,25-INT(Recap!$B$16*100-E45),IF(F45=3,25-INT(Recap!$D$16*100-E45),IF(F45=5,25-INT(Recap!$F$16*100-E45),IF(F45=7,25-INT(Recap!$H$16*100-E45))))))</f>
        <v>19</v>
      </c>
      <c r="C46">
        <f>Recap!$B$9*(100-B46)/100</f>
        <v>2891.7</v>
      </c>
      <c r="D46" s="10">
        <f t="shared" si="1"/>
        <v>125164.20000000003</v>
      </c>
      <c r="E46" s="11">
        <f>INT((Recap!$B$3-D46)/Recap!$B$3*1000)/10</f>
        <v>93.1</v>
      </c>
      <c r="F46">
        <f>IF(E46/100&gt;0,IF(E46/100&gt;Recap!$C$16,1,IF(E46/100&gt;Recap!$D$16,2,IF(E46/100&gt;Recap!$E$16,3,IF(E46/100&gt;Recap!$F$16,4,IF(E46/100&gt;Recap!$G$16,5,IF(E46/100&gt;Recap!$H$16,6,IF(E46/100&gt;Recap!I60,7,IF(E46/100&gt;Recap!J60,8)))))))))</f>
        <v>1</v>
      </c>
    </row>
    <row r="47" spans="1:6" x14ac:dyDescent="0.3">
      <c r="A47">
        <v>46</v>
      </c>
      <c r="B47">
        <f>IF(OR(F46=2,F46=4,F46=6),-45,IF(F46=1,25-INT(Recap!$B$16*100-E46),IF(F46=3,25-INT(Recap!$D$16*100-E46),IF(F46=5,25-INT(Recap!$F$16*100-E46),IF(F46=7,25-INT(Recap!$H$16*100-E46))))))</f>
        <v>19</v>
      </c>
      <c r="C47">
        <f>Recap!$B$9*(100-B47)/100</f>
        <v>2891.7</v>
      </c>
      <c r="D47" s="10">
        <f t="shared" si="1"/>
        <v>128055.90000000002</v>
      </c>
      <c r="E47" s="11">
        <f>INT((Recap!$B$3-D47)/Recap!$B$3*1000)/10</f>
        <v>92.9</v>
      </c>
      <c r="F47">
        <f>IF(E47/100&gt;0,IF(E47/100&gt;Recap!$C$16,1,IF(E47/100&gt;Recap!$D$16,2,IF(E47/100&gt;Recap!$E$16,3,IF(E47/100&gt;Recap!$F$16,4,IF(E47/100&gt;Recap!$G$16,5,IF(E47/100&gt;Recap!$H$16,6,IF(E47/100&gt;Recap!I61,7,IF(E47/100&gt;Recap!J61,8)))))))))</f>
        <v>1</v>
      </c>
    </row>
    <row r="48" spans="1:6" x14ac:dyDescent="0.3">
      <c r="A48">
        <v>47</v>
      </c>
      <c r="B48">
        <f>IF(OR(F47=2,F47=4,F47=6),-45,IF(F47=1,25-INT(Recap!$B$16*100-E47),IF(F47=3,25-INT(Recap!$D$16*100-E47),IF(F47=5,25-INT(Recap!$F$16*100-E47),IF(F47=7,25-INT(Recap!$H$16*100-E47))))))</f>
        <v>18</v>
      </c>
      <c r="C48">
        <f>Recap!$B$9*(100-B48)/100</f>
        <v>2927.4</v>
      </c>
      <c r="D48" s="10">
        <f t="shared" si="1"/>
        <v>130983.30000000002</v>
      </c>
      <c r="E48" s="11">
        <f>INT((Recap!$B$3-D48)/Recap!$B$3*1000)/10</f>
        <v>92.8</v>
      </c>
      <c r="F48">
        <f>IF(E48/100&gt;0,IF(E48/100&gt;Recap!$C$16,1,IF(E48/100&gt;Recap!$D$16,2,IF(E48/100&gt;Recap!$E$16,3,IF(E48/100&gt;Recap!$F$16,4,IF(E48/100&gt;Recap!$G$16,5,IF(E48/100&gt;Recap!$H$16,6,IF(E48/100&gt;Recap!I62,7,IF(E48/100&gt;Recap!J62,8)))))))))</f>
        <v>1</v>
      </c>
    </row>
    <row r="49" spans="1:6" x14ac:dyDescent="0.3">
      <c r="A49">
        <v>48</v>
      </c>
      <c r="B49">
        <f>IF(OR(F48=2,F48=4,F48=6),-45,IF(F48=1,25-INT(Recap!$B$16*100-E48),IF(F48=3,25-INT(Recap!$D$16*100-E48),IF(F48=5,25-INT(Recap!$F$16*100-E48),IF(F48=7,25-INT(Recap!$H$16*100-E48))))))</f>
        <v>18</v>
      </c>
      <c r="C49">
        <f>Recap!$B$9*(100-B49)/100</f>
        <v>2927.4</v>
      </c>
      <c r="D49" s="10">
        <f t="shared" si="1"/>
        <v>133910.70000000001</v>
      </c>
      <c r="E49" s="11">
        <f>INT((Recap!$B$3-D49)/Recap!$B$3*1000)/10</f>
        <v>92.6</v>
      </c>
      <c r="F49">
        <f>IF(E49/100&gt;0,IF(E49/100&gt;Recap!$C$16,1,IF(E49/100&gt;Recap!$D$16,2,IF(E49/100&gt;Recap!$E$16,3,IF(E49/100&gt;Recap!$F$16,4,IF(E49/100&gt;Recap!$G$16,5,IF(E49/100&gt;Recap!$H$16,6,IF(E49/100&gt;Recap!I63,7,IF(E49/100&gt;Recap!J63,8)))))))))</f>
        <v>1</v>
      </c>
    </row>
    <row r="50" spans="1:6" x14ac:dyDescent="0.3">
      <c r="A50">
        <v>49</v>
      </c>
      <c r="B50">
        <f>IF(OR(F49=2,F49=4,F49=6),-45,IF(F49=1,25-INT(Recap!$B$16*100-E49),IF(F49=3,25-INT(Recap!$D$16*100-E49),IF(F49=5,25-INT(Recap!$F$16*100-E49),IF(F49=7,25-INT(Recap!$H$16*100-E49))))))</f>
        <v>18</v>
      </c>
      <c r="C50">
        <f>Recap!$B$9*(100-B50)/100</f>
        <v>2927.4</v>
      </c>
      <c r="D50" s="10">
        <f t="shared" si="1"/>
        <v>136838.1</v>
      </c>
      <c r="E50" s="11">
        <f>INT((Recap!$B$3-D50)/Recap!$B$3*1000)/10</f>
        <v>92.4</v>
      </c>
      <c r="F50">
        <f>IF(E50/100&gt;0,IF(E50/100&gt;Recap!$C$16,1,IF(E50/100&gt;Recap!$D$16,2,IF(E50/100&gt;Recap!$E$16,3,IF(E50/100&gt;Recap!$F$16,4,IF(E50/100&gt;Recap!$G$16,5,IF(E50/100&gt;Recap!$H$16,6,IF(E50/100&gt;Recap!I64,7,IF(E50/100&gt;Recap!J64,8)))))))))</f>
        <v>1</v>
      </c>
    </row>
    <row r="51" spans="1:6" x14ac:dyDescent="0.3">
      <c r="A51">
        <v>50</v>
      </c>
      <c r="B51">
        <f>IF(OR(F50=2,F50=4,F50=6),-45,IF(F50=1,25-INT(Recap!$B$16*100-E50),IF(F50=3,25-INT(Recap!$D$16*100-E50),IF(F50=5,25-INT(Recap!$F$16*100-E50),IF(F50=7,25-INT(Recap!$H$16*100-E50))))))</f>
        <v>18</v>
      </c>
      <c r="C51">
        <f>Recap!$B$9*(100-B51)/100</f>
        <v>2927.4</v>
      </c>
      <c r="D51" s="10">
        <f t="shared" si="1"/>
        <v>139765.5</v>
      </c>
      <c r="E51" s="11">
        <f>INT((Recap!$B$3-D51)/Recap!$B$3*1000)/10</f>
        <v>92.3</v>
      </c>
      <c r="F51">
        <f>IF(E51/100&gt;0,IF(E51/100&gt;Recap!$C$16,1,IF(E51/100&gt;Recap!$D$16,2,IF(E51/100&gt;Recap!$E$16,3,IF(E51/100&gt;Recap!$F$16,4,IF(E51/100&gt;Recap!$G$16,5,IF(E51/100&gt;Recap!$H$16,6,IF(E51/100&gt;Recap!I65,7,IF(E51/100&gt;Recap!J65,8)))))))))</f>
        <v>1</v>
      </c>
    </row>
    <row r="52" spans="1:6" x14ac:dyDescent="0.3">
      <c r="A52">
        <v>51</v>
      </c>
      <c r="B52">
        <f>IF(OR(F51=2,F51=4,F51=6),-45,IF(F51=1,25-INT(Recap!$B$16*100-E51),IF(F51=3,25-INT(Recap!$D$16*100-E51),IF(F51=5,25-INT(Recap!$F$16*100-E51),IF(F51=7,25-INT(Recap!$H$16*100-E51))))))</f>
        <v>18</v>
      </c>
      <c r="C52">
        <f>Recap!$B$9*(100-B52)/100</f>
        <v>2927.4</v>
      </c>
      <c r="D52" s="10">
        <f t="shared" si="1"/>
        <v>142692.9</v>
      </c>
      <c r="E52" s="11">
        <f>INT((Recap!$B$3-D52)/Recap!$B$3*1000)/10</f>
        <v>92.1</v>
      </c>
      <c r="F52">
        <f>IF(E52/100&gt;0,IF(E52/100&gt;Recap!$C$16,1,IF(E52/100&gt;Recap!$D$16,2,IF(E52/100&gt;Recap!$E$16,3,IF(E52/100&gt;Recap!$F$16,4,IF(E52/100&gt;Recap!$G$16,5,IF(E52/100&gt;Recap!$H$16,6,IF(E52/100&gt;Recap!I66,7,IF(E52/100&gt;Recap!J66,8)))))))))</f>
        <v>1</v>
      </c>
    </row>
    <row r="53" spans="1:6" x14ac:dyDescent="0.3">
      <c r="A53">
        <v>52</v>
      </c>
      <c r="B53">
        <f>IF(OR(F52=2,F52=4,F52=6),-45,IF(F52=1,25-INT(Recap!$B$16*100-E52),IF(F52=3,25-INT(Recap!$D$16*100-E52),IF(F52=5,25-INT(Recap!$F$16*100-E52),IF(F52=7,25-INT(Recap!$H$16*100-E52))))))</f>
        <v>18</v>
      </c>
      <c r="C53">
        <f>Recap!$B$9*(100-B53)/100</f>
        <v>2927.4</v>
      </c>
      <c r="D53" s="10">
        <f t="shared" si="1"/>
        <v>145620.29999999999</v>
      </c>
      <c r="E53" s="11">
        <f>INT((Recap!$B$3-D53)/Recap!$B$3*1000)/10</f>
        <v>92</v>
      </c>
      <c r="F53">
        <f>IF(E53/100&gt;0,IF(E53/100&gt;Recap!$C$16,1,IF(E53/100&gt;Recap!$D$16,2,IF(E53/100&gt;Recap!$E$16,3,IF(E53/100&gt;Recap!$F$16,4,IF(E53/100&gt;Recap!$G$16,5,IF(E53/100&gt;Recap!$H$16,6,IF(E53/100&gt;Recap!I67,7,IF(E53/100&gt;Recap!J67,8)))))))))</f>
        <v>1</v>
      </c>
    </row>
    <row r="54" spans="1:6" x14ac:dyDescent="0.3">
      <c r="A54">
        <v>53</v>
      </c>
      <c r="B54">
        <f>IF(OR(F53=2,F53=4,F53=6),-45,IF(F53=1,25-INT(Recap!$B$16*100-E53),IF(F53=3,25-INT(Recap!$D$16*100-E53),IF(F53=5,25-INT(Recap!$F$16*100-E53),IF(F53=7,25-INT(Recap!$H$16*100-E53))))))</f>
        <v>17</v>
      </c>
      <c r="C54">
        <f>Recap!$B$9*(100-B54)/100</f>
        <v>2963.1</v>
      </c>
      <c r="D54" s="10">
        <f t="shared" si="1"/>
        <v>148583.4</v>
      </c>
      <c r="E54" s="11">
        <f>INT((Recap!$B$3-D54)/Recap!$B$3*1000)/10</f>
        <v>91.8</v>
      </c>
      <c r="F54">
        <f>IF(E54/100&gt;0,IF(E54/100&gt;Recap!$C$16,1,IF(E54/100&gt;Recap!$D$16,2,IF(E54/100&gt;Recap!$E$16,3,IF(E54/100&gt;Recap!$F$16,4,IF(E54/100&gt;Recap!$G$16,5,IF(E54/100&gt;Recap!$H$16,6,IF(E54/100&gt;Recap!I68,7,IF(E54/100&gt;Recap!J68,8)))))))))</f>
        <v>1</v>
      </c>
    </row>
    <row r="55" spans="1:6" x14ac:dyDescent="0.3">
      <c r="A55">
        <v>54</v>
      </c>
      <c r="B55">
        <f>IF(OR(F54=2,F54=4,F54=6),-45,IF(F54=1,25-INT(Recap!$B$16*100-E54),IF(F54=3,25-INT(Recap!$D$16*100-E54),IF(F54=5,25-INT(Recap!$F$16*100-E54),IF(F54=7,25-INT(Recap!$H$16*100-E54))))))</f>
        <v>17</v>
      </c>
      <c r="C55">
        <f>Recap!$B$9*(100-B55)/100</f>
        <v>2963.1</v>
      </c>
      <c r="D55" s="10">
        <f t="shared" si="1"/>
        <v>151546.5</v>
      </c>
      <c r="E55" s="11">
        <f>INT((Recap!$B$3-D55)/Recap!$B$3*1000)/10</f>
        <v>91.6</v>
      </c>
      <c r="F55">
        <f>IF(E55/100&gt;0,IF(E55/100&gt;Recap!$C$16,1,IF(E55/100&gt;Recap!$D$16,2,IF(E55/100&gt;Recap!$E$16,3,IF(E55/100&gt;Recap!$F$16,4,IF(E55/100&gt;Recap!$G$16,5,IF(E55/100&gt;Recap!$H$16,6,IF(E55/100&gt;Recap!I69,7,IF(E55/100&gt;Recap!J69,8)))))))))</f>
        <v>1</v>
      </c>
    </row>
    <row r="56" spans="1:6" x14ac:dyDescent="0.3">
      <c r="A56">
        <v>55</v>
      </c>
      <c r="B56">
        <f>IF(OR(F55=2,F55=4,F55=6),-45,IF(F55=1,25-INT(Recap!$B$16*100-E55),IF(F55=3,25-INT(Recap!$D$16*100-E55),IF(F55=5,25-INT(Recap!$F$16*100-E55),IF(F55=7,25-INT(Recap!$H$16*100-E55))))))</f>
        <v>17</v>
      </c>
      <c r="C56">
        <f>Recap!$B$9*(100-B56)/100</f>
        <v>2963.1</v>
      </c>
      <c r="D56" s="10">
        <f t="shared" si="1"/>
        <v>154509.6</v>
      </c>
      <c r="E56" s="11">
        <f>INT((Recap!$B$3-D56)/Recap!$B$3*1000)/10</f>
        <v>91.5</v>
      </c>
      <c r="F56">
        <f>IF(E56/100&gt;0,IF(E56/100&gt;Recap!$C$16,1,IF(E56/100&gt;Recap!$D$16,2,IF(E56/100&gt;Recap!$E$16,3,IF(E56/100&gt;Recap!$F$16,4,IF(E56/100&gt;Recap!$G$16,5,IF(E56/100&gt;Recap!$H$16,6,IF(E56/100&gt;Recap!I70,7,IF(E56/100&gt;Recap!J70,8)))))))))</f>
        <v>1</v>
      </c>
    </row>
    <row r="57" spans="1:6" x14ac:dyDescent="0.3">
      <c r="A57">
        <v>56</v>
      </c>
      <c r="B57">
        <f>IF(OR(F56=2,F56=4,F56=6),-45,IF(F56=1,25-INT(Recap!$B$16*100-E56),IF(F56=3,25-INT(Recap!$D$16*100-E56),IF(F56=5,25-INT(Recap!$F$16*100-E56),IF(F56=7,25-INT(Recap!$H$16*100-E56))))))</f>
        <v>17</v>
      </c>
      <c r="C57">
        <f>Recap!$B$9*(100-B57)/100</f>
        <v>2963.1</v>
      </c>
      <c r="D57" s="10">
        <f t="shared" si="1"/>
        <v>157472.70000000001</v>
      </c>
      <c r="E57" s="11">
        <f>INT((Recap!$B$3-D57)/Recap!$B$3*1000)/10</f>
        <v>91.3</v>
      </c>
      <c r="F57">
        <f>IF(E57/100&gt;0,IF(E57/100&gt;Recap!$C$16,1,IF(E57/100&gt;Recap!$D$16,2,IF(E57/100&gt;Recap!$E$16,3,IF(E57/100&gt;Recap!$F$16,4,IF(E57/100&gt;Recap!$G$16,5,IF(E57/100&gt;Recap!$H$16,6,IF(E57/100&gt;Recap!I71,7,IF(E57/100&gt;Recap!J71,8)))))))))</f>
        <v>1</v>
      </c>
    </row>
    <row r="58" spans="1:6" x14ac:dyDescent="0.3">
      <c r="A58">
        <v>57</v>
      </c>
      <c r="B58">
        <f>IF(OR(F57=2,F57=4,F57=6),-45,IF(F57=1,25-INT(Recap!$B$16*100-E57),IF(F57=3,25-INT(Recap!$D$16*100-E57),IF(F57=5,25-INT(Recap!$F$16*100-E57),IF(F57=7,25-INT(Recap!$H$16*100-E57))))))</f>
        <v>17</v>
      </c>
      <c r="C58">
        <f>Recap!$B$9*(100-B58)/100</f>
        <v>2963.1</v>
      </c>
      <c r="D58" s="10">
        <f t="shared" si="1"/>
        <v>160435.80000000002</v>
      </c>
      <c r="E58" s="11">
        <f>INT((Recap!$B$3-D58)/Recap!$B$3*1000)/10</f>
        <v>91.2</v>
      </c>
      <c r="F58">
        <f>IF(E58/100&gt;0,IF(E58/100&gt;Recap!$C$16,1,IF(E58/100&gt;Recap!$D$16,2,IF(E58/100&gt;Recap!$E$16,3,IF(E58/100&gt;Recap!$F$16,4,IF(E58/100&gt;Recap!$G$16,5,IF(E58/100&gt;Recap!$H$16,6,IF(E58/100&gt;Recap!I72,7,IF(E58/100&gt;Recap!J72,8)))))))))</f>
        <v>1</v>
      </c>
    </row>
    <row r="59" spans="1:6" x14ac:dyDescent="0.3">
      <c r="A59">
        <v>58</v>
      </c>
      <c r="B59">
        <f>IF(OR(F58=2,F58=4,F58=6),-45,IF(F58=1,25-INT(Recap!$B$16*100-E58),IF(F58=3,25-INT(Recap!$D$16*100-E58),IF(F58=5,25-INT(Recap!$F$16*100-E58),IF(F58=7,25-INT(Recap!$H$16*100-E58))))))</f>
        <v>17</v>
      </c>
      <c r="C59">
        <f>Recap!$B$9*(100-B59)/100</f>
        <v>2963.1</v>
      </c>
      <c r="D59" s="10">
        <f t="shared" si="1"/>
        <v>163398.90000000002</v>
      </c>
      <c r="E59" s="11">
        <f>INT((Recap!$B$3-D59)/Recap!$B$3*1000)/10</f>
        <v>91</v>
      </c>
      <c r="F59">
        <f>IF(E59/100&gt;0,IF(E59/100&gt;Recap!$C$16,1,IF(E59/100&gt;Recap!$D$16,2,IF(E59/100&gt;Recap!$E$16,3,IF(E59/100&gt;Recap!$F$16,4,IF(E59/100&gt;Recap!$G$16,5,IF(E59/100&gt;Recap!$H$16,6,IF(E59/100&gt;Recap!I73,7,IF(E59/100&gt;Recap!J73,8)))))))))</f>
        <v>1</v>
      </c>
    </row>
    <row r="60" spans="1:6" x14ac:dyDescent="0.3">
      <c r="A60">
        <v>59</v>
      </c>
      <c r="B60">
        <f>IF(OR(F59=2,F59=4,F59=6),-45,IF(F59=1,25-INT(Recap!$B$16*100-E59),IF(F59=3,25-INT(Recap!$D$16*100-E59),IF(F59=5,25-INT(Recap!$F$16*100-E59),IF(F59=7,25-INT(Recap!$H$16*100-E59))))))</f>
        <v>16</v>
      </c>
      <c r="C60">
        <f>Recap!$B$9*(100-B60)/100</f>
        <v>2998.8</v>
      </c>
      <c r="D60" s="10">
        <f t="shared" si="1"/>
        <v>166397.70000000001</v>
      </c>
      <c r="E60" s="11">
        <f>INT((Recap!$B$3-D60)/Recap!$B$3*1000)/10</f>
        <v>90.8</v>
      </c>
      <c r="F60">
        <f>IF(E60/100&gt;0,IF(E60/100&gt;Recap!$C$16,1,IF(E60/100&gt;Recap!$D$16,2,IF(E60/100&gt;Recap!$E$16,3,IF(E60/100&gt;Recap!$F$16,4,IF(E60/100&gt;Recap!$G$16,5,IF(E60/100&gt;Recap!$H$16,6,IF(E60/100&gt;Recap!I74,7,IF(E60/100&gt;Recap!J74,8)))))))))</f>
        <v>1</v>
      </c>
    </row>
    <row r="61" spans="1:6" x14ac:dyDescent="0.3">
      <c r="A61">
        <v>60</v>
      </c>
      <c r="B61">
        <f>IF(OR(F60=2,F60=4,F60=6),-45,IF(F60=1,25-INT(Recap!$B$16*100-E60),IF(F60=3,25-INT(Recap!$D$16*100-E60),IF(F60=5,25-INT(Recap!$F$16*100-E60),IF(F60=7,25-INT(Recap!$H$16*100-E60))))))</f>
        <v>16</v>
      </c>
      <c r="C61">
        <f>Recap!$B$9*(100-B61)/100</f>
        <v>2998.8</v>
      </c>
      <c r="D61" s="10">
        <f t="shared" si="1"/>
        <v>169396.5</v>
      </c>
      <c r="E61" s="11">
        <f>INT((Recap!$B$3-D61)/Recap!$B$3*1000)/10</f>
        <v>90.7</v>
      </c>
      <c r="F61">
        <f>IF(E61/100&gt;0,IF(E61/100&gt;Recap!$C$16,1,IF(E61/100&gt;Recap!$D$16,2,IF(E61/100&gt;Recap!$E$16,3,IF(E61/100&gt;Recap!$F$16,4,IF(E61/100&gt;Recap!$G$16,5,IF(E61/100&gt;Recap!$H$16,6,IF(E61/100&gt;Recap!I75,7,IF(E61/100&gt;Recap!J75,8)))))))))</f>
        <v>1</v>
      </c>
    </row>
    <row r="62" spans="1:6" x14ac:dyDescent="0.3">
      <c r="A62">
        <v>61</v>
      </c>
      <c r="B62">
        <f>IF(OR(F61=2,F61=4,F61=6),-45,IF(F61=1,25-INT(Recap!$B$16*100-E61),IF(F61=3,25-INT(Recap!$D$16*100-E61),IF(F61=5,25-INT(Recap!$F$16*100-E61),IF(F61=7,25-INT(Recap!$H$16*100-E61))))))</f>
        <v>16</v>
      </c>
      <c r="C62">
        <f>Recap!$B$9*(100-B62)/100</f>
        <v>2998.8</v>
      </c>
      <c r="D62" s="10">
        <f t="shared" si="1"/>
        <v>172395.3</v>
      </c>
      <c r="E62" s="11">
        <f>INT((Recap!$B$3-D62)/Recap!$B$3*1000)/10</f>
        <v>90.5</v>
      </c>
      <c r="F62">
        <f>IF(E62/100&gt;0,IF(E62/100&gt;Recap!$C$16,1,IF(E62/100&gt;Recap!$D$16,2,IF(E62/100&gt;Recap!$E$16,3,IF(E62/100&gt;Recap!$F$16,4,IF(E62/100&gt;Recap!$G$16,5,IF(E62/100&gt;Recap!$H$16,6,IF(E62/100&gt;Recap!I76,7,IF(E62/100&gt;Recap!J76,8)))))))))</f>
        <v>1</v>
      </c>
    </row>
    <row r="63" spans="1:6" x14ac:dyDescent="0.3">
      <c r="A63">
        <v>62</v>
      </c>
      <c r="B63">
        <f>IF(OR(F62=2,F62=4,F62=6),-45,IF(F62=1,25-INT(Recap!$B$16*100-E62),IF(F62=3,25-INT(Recap!$D$16*100-E62),IF(F62=5,25-INT(Recap!$F$16*100-E62),IF(F62=7,25-INT(Recap!$H$16*100-E62))))))</f>
        <v>16</v>
      </c>
      <c r="C63">
        <f>Recap!$B$9*(100-B63)/100</f>
        <v>2998.8</v>
      </c>
      <c r="D63" s="10">
        <f t="shared" si="1"/>
        <v>175394.09999999998</v>
      </c>
      <c r="E63" s="11">
        <f>INT((Recap!$B$3-D63)/Recap!$B$3*1000)/10</f>
        <v>90.3</v>
      </c>
      <c r="F63">
        <f>IF(E63/100&gt;0,IF(E63/100&gt;Recap!$C$16,1,IF(E63/100&gt;Recap!$D$16,2,IF(E63/100&gt;Recap!$E$16,3,IF(E63/100&gt;Recap!$F$16,4,IF(E63/100&gt;Recap!$G$16,5,IF(E63/100&gt;Recap!$H$16,6,IF(E63/100&gt;Recap!I77,7,IF(E63/100&gt;Recap!J77,8)))))))))</f>
        <v>1</v>
      </c>
    </row>
    <row r="64" spans="1:6" x14ac:dyDescent="0.3">
      <c r="A64">
        <v>63</v>
      </c>
      <c r="B64">
        <f>IF(OR(F63=2,F63=4,F63=6),-45,IF(F63=1,25-INT(Recap!$B$16*100-E63),IF(F63=3,25-INT(Recap!$D$16*100-E63),IF(F63=5,25-INT(Recap!$F$16*100-E63),IF(F63=7,25-INT(Recap!$H$16*100-E63))))))</f>
        <v>16</v>
      </c>
      <c r="C64">
        <f>Recap!$B$9*(100-B64)/100</f>
        <v>2998.8</v>
      </c>
      <c r="D64" s="10">
        <f t="shared" si="1"/>
        <v>178392.89999999997</v>
      </c>
      <c r="E64" s="11">
        <f>INT((Recap!$B$3-D64)/Recap!$B$3*1000)/10</f>
        <v>90.2</v>
      </c>
      <c r="F64">
        <f>IF(E64/100&gt;0,IF(E64/100&gt;Recap!$C$16,1,IF(E64/100&gt;Recap!$D$16,2,IF(E64/100&gt;Recap!$E$16,3,IF(E64/100&gt;Recap!$F$16,4,IF(E64/100&gt;Recap!$G$16,5,IF(E64/100&gt;Recap!$H$16,6,IF(E64/100&gt;Recap!I78,7,IF(E64/100&gt;Recap!J78,8)))))))))</f>
        <v>1</v>
      </c>
    </row>
    <row r="65" spans="1:6" x14ac:dyDescent="0.3">
      <c r="A65">
        <v>64</v>
      </c>
      <c r="B65">
        <f>IF(OR(F64=2,F64=4,F64=6),-45,IF(F64=1,25-INT(Recap!$B$16*100-E64),IF(F64=3,25-INT(Recap!$D$16*100-E64),IF(F64=5,25-INT(Recap!$F$16*100-E64),IF(F64=7,25-INT(Recap!$H$16*100-E64))))))</f>
        <v>16</v>
      </c>
      <c r="C65">
        <f>Recap!$B$9*(100-B65)/100</f>
        <v>2998.8</v>
      </c>
      <c r="D65" s="10">
        <f t="shared" si="1"/>
        <v>181391.69999999995</v>
      </c>
      <c r="E65" s="11">
        <f>INT((Recap!$B$3-D65)/Recap!$B$3*1000)/10</f>
        <v>90</v>
      </c>
      <c r="F65">
        <f>IF(E65/100&gt;0,IF(E65/100&gt;Recap!$C$16,1,IF(E65/100&gt;Recap!$D$16,2,IF(E65/100&gt;Recap!$E$16,3,IF(E65/100&gt;Recap!$F$16,4,IF(E65/100&gt;Recap!$G$16,5,IF(E65/100&gt;Recap!$H$16,6,IF(E65/100&gt;Recap!I79,7,IF(E65/100&gt;Recap!J79,8)))))))))</f>
        <v>1</v>
      </c>
    </row>
    <row r="66" spans="1:6" x14ac:dyDescent="0.3">
      <c r="A66">
        <v>65</v>
      </c>
      <c r="B66">
        <f>IF(OR(F65=2,F65=4,F65=6),-45,IF(F65=1,25-INT(Recap!$B$16*100-E65),IF(F65=3,25-INT(Recap!$D$16*100-E65),IF(F65=5,25-INT(Recap!$F$16*100-E65),IF(F65=7,25-INT(Recap!$H$16*100-E65))))))</f>
        <v>15</v>
      </c>
      <c r="C66">
        <f>Recap!$B$9*(100-B66)/100</f>
        <v>3034.5</v>
      </c>
      <c r="D66" s="10">
        <f t="shared" si="1"/>
        <v>184426.19999999995</v>
      </c>
      <c r="E66" s="11">
        <f>INT((Recap!$B$3-D66)/Recap!$B$3*1000)/10</f>
        <v>89.8</v>
      </c>
      <c r="F66">
        <f>IF(E66/100&gt;0,IF(E66/100&gt;Recap!$C$16,1,IF(E66/100&gt;Recap!$D$16,2,IF(E66/100&gt;Recap!$E$16,3,IF(E66/100&gt;Recap!$F$16,4,IF(E66/100&gt;Recap!$G$16,5,IF(E66/100&gt;Recap!$H$16,6,IF(E66/100&gt;Recap!I80,7,IF(E66/100&gt;Recap!J80,8)))))))))</f>
        <v>1</v>
      </c>
    </row>
    <row r="67" spans="1:6" x14ac:dyDescent="0.3">
      <c r="A67">
        <v>66</v>
      </c>
      <c r="B67">
        <f>IF(OR(F66=2,F66=4,F66=6),-45,IF(F66=1,25-INT(Recap!$B$16*100-E66),IF(F66=3,25-INT(Recap!$D$16*100-E66),IF(F66=5,25-INT(Recap!$F$16*100-E66),IF(F66=7,25-INT(Recap!$H$16*100-E66))))))</f>
        <v>15</v>
      </c>
      <c r="C67">
        <f>Recap!$B$9*(100-B67)/100</f>
        <v>3034.5</v>
      </c>
      <c r="D67" s="10">
        <f t="shared" si="1"/>
        <v>187460.69999999995</v>
      </c>
      <c r="E67" s="11">
        <f>INT((Recap!$B$3-D67)/Recap!$B$3*1000)/10</f>
        <v>89.7</v>
      </c>
      <c r="F67">
        <f>IF(E67/100&gt;0,IF(E67/100&gt;Recap!$C$16,1,IF(E67/100&gt;Recap!$D$16,2,IF(E67/100&gt;Recap!$E$16,3,IF(E67/100&gt;Recap!$F$16,4,IF(E67/100&gt;Recap!$G$16,5,IF(E67/100&gt;Recap!$H$16,6,IF(E67/100&gt;Recap!I81,7,IF(E67/100&gt;Recap!J81,8)))))))))</f>
        <v>1</v>
      </c>
    </row>
    <row r="68" spans="1:6" x14ac:dyDescent="0.3">
      <c r="A68">
        <v>67</v>
      </c>
      <c r="B68">
        <f>IF(OR(F67=2,F67=4,F67=6),-45,IF(F67=1,25-INT(Recap!$B$16*100-E67),IF(F67=3,25-INT(Recap!$D$16*100-E67),IF(F67=5,25-INT(Recap!$F$16*100-E67),IF(F67=7,25-INT(Recap!$H$16*100-E67))))))</f>
        <v>15</v>
      </c>
      <c r="C68">
        <f>Recap!$B$9*(100-B68)/100</f>
        <v>3034.5</v>
      </c>
      <c r="D68" s="10">
        <f t="shared" si="1"/>
        <v>190495.19999999995</v>
      </c>
      <c r="E68" s="11">
        <f>INT((Recap!$B$3-D68)/Recap!$B$3*1000)/10</f>
        <v>89.5</v>
      </c>
      <c r="F68">
        <f>IF(E68/100&gt;0,IF(E68/100&gt;Recap!$C$16,1,IF(E68/100&gt;Recap!$D$16,2,IF(E68/100&gt;Recap!$E$16,3,IF(E68/100&gt;Recap!$F$16,4,IF(E68/100&gt;Recap!$G$16,5,IF(E68/100&gt;Recap!$H$16,6,IF(E68/100&gt;Recap!I82,7,IF(E68/100&gt;Recap!J82,8)))))))))</f>
        <v>1</v>
      </c>
    </row>
    <row r="69" spans="1:6" x14ac:dyDescent="0.3">
      <c r="A69">
        <v>68</v>
      </c>
      <c r="B69">
        <f>IF(OR(F68=2,F68=4,F68=6),-45,IF(F68=1,25-INT(Recap!$B$16*100-E68),IF(F68=3,25-INT(Recap!$D$16*100-E68),IF(F68=5,25-INT(Recap!$F$16*100-E68),IF(F68=7,25-INT(Recap!$H$16*100-E68))))))</f>
        <v>15</v>
      </c>
      <c r="C69">
        <f>Recap!$B$9*(100-B69)/100</f>
        <v>3034.5</v>
      </c>
      <c r="D69" s="10">
        <f t="shared" si="1"/>
        <v>193529.69999999995</v>
      </c>
      <c r="E69" s="11">
        <f>INT((Recap!$B$3-D69)/Recap!$B$3*1000)/10</f>
        <v>89.3</v>
      </c>
      <c r="F69">
        <f>IF(E69/100&gt;0,IF(E69/100&gt;Recap!$C$16,1,IF(E69/100&gt;Recap!$D$16,2,IF(E69/100&gt;Recap!$E$16,3,IF(E69/100&gt;Recap!$F$16,4,IF(E69/100&gt;Recap!$G$16,5,IF(E69/100&gt;Recap!$H$16,6,IF(E69/100&gt;Recap!I83,7,IF(E69/100&gt;Recap!J83,8)))))))))</f>
        <v>1</v>
      </c>
    </row>
    <row r="70" spans="1:6" x14ac:dyDescent="0.3">
      <c r="A70">
        <v>69</v>
      </c>
      <c r="B70">
        <f>IF(OR(F69=2,F69=4,F69=6),-45,IF(F69=1,25-INT(Recap!$B$16*100-E69),IF(F69=3,25-INT(Recap!$D$16*100-E69),IF(F69=5,25-INT(Recap!$F$16*100-E69),IF(F69=7,25-INT(Recap!$H$16*100-E69))))))</f>
        <v>15</v>
      </c>
      <c r="C70">
        <f>Recap!$B$9*(100-B70)/100</f>
        <v>3034.5</v>
      </c>
      <c r="D70" s="10">
        <f t="shared" si="1"/>
        <v>196564.19999999995</v>
      </c>
      <c r="E70" s="11">
        <f>INT((Recap!$B$3-D70)/Recap!$B$3*1000)/10</f>
        <v>89.2</v>
      </c>
      <c r="F70">
        <f>IF(E70/100&gt;0,IF(E70/100&gt;Recap!$C$16,1,IF(E70/100&gt;Recap!$D$16,2,IF(E70/100&gt;Recap!$E$16,3,IF(E70/100&gt;Recap!$F$16,4,IF(E70/100&gt;Recap!$G$16,5,IF(E70/100&gt;Recap!$H$16,6,IF(E70/100&gt;Recap!I84,7,IF(E70/100&gt;Recap!J84,8)))))))))</f>
        <v>1</v>
      </c>
    </row>
    <row r="71" spans="1:6" x14ac:dyDescent="0.3">
      <c r="A71">
        <v>70</v>
      </c>
      <c r="B71">
        <f>IF(OR(F70=2,F70=4,F70=6),-45,IF(F70=1,25-INT(Recap!$B$16*100-E70),IF(F70=3,25-INT(Recap!$D$16*100-E70),IF(F70=5,25-INT(Recap!$F$16*100-E70),IF(F70=7,25-INT(Recap!$H$16*100-E70))))))</f>
        <v>15</v>
      </c>
      <c r="C71">
        <f>Recap!$B$9*(100-B71)/100</f>
        <v>3034.5</v>
      </c>
      <c r="D71" s="10">
        <f t="shared" si="1"/>
        <v>199598.69999999995</v>
      </c>
      <c r="E71" s="11">
        <f>INT((Recap!$B$3-D71)/Recap!$B$3*1000)/10</f>
        <v>89</v>
      </c>
      <c r="F71">
        <f>IF(E71/100&gt;0,IF(E71/100&gt;Recap!$C$16,1,IF(E71/100&gt;Recap!$D$16,2,IF(E71/100&gt;Recap!$E$16,3,IF(E71/100&gt;Recap!$F$16,4,IF(E71/100&gt;Recap!$G$16,5,IF(E71/100&gt;Recap!$H$16,6,IF(E71/100&gt;Recap!I85,7,IF(E71/100&gt;Recap!J85,8)))))))))</f>
        <v>1</v>
      </c>
    </row>
    <row r="72" spans="1:6" x14ac:dyDescent="0.3">
      <c r="A72">
        <v>71</v>
      </c>
      <c r="B72">
        <f>IF(OR(F71=2,F71=4,F71=6),-45,IF(F71=1,25-INT(Recap!$B$16*100-E71),IF(F71=3,25-INT(Recap!$D$16*100-E71),IF(F71=5,25-INT(Recap!$F$16*100-E71),IF(F71=7,25-INT(Recap!$H$16*100-E71))))))</f>
        <v>14</v>
      </c>
      <c r="C72">
        <f>Recap!$B$9*(100-B72)/100</f>
        <v>3070.2</v>
      </c>
      <c r="D72" s="10">
        <f t="shared" si="1"/>
        <v>202668.89999999997</v>
      </c>
      <c r="E72" s="11">
        <f>INT((Recap!$B$3-D72)/Recap!$B$3*1000)/10</f>
        <v>88.8</v>
      </c>
      <c r="F72">
        <f>IF(E72/100&gt;0,IF(E72/100&gt;Recap!$C$16,1,IF(E72/100&gt;Recap!$D$16,2,IF(E72/100&gt;Recap!$E$16,3,IF(E72/100&gt;Recap!$F$16,4,IF(E72/100&gt;Recap!$G$16,5,IF(E72/100&gt;Recap!$H$16,6,IF(E72/100&gt;Recap!I86,7,IF(E72/100&gt;Recap!J86,8)))))))))</f>
        <v>1</v>
      </c>
    </row>
    <row r="73" spans="1:6" x14ac:dyDescent="0.3">
      <c r="A73">
        <v>72</v>
      </c>
      <c r="B73">
        <f>IF(OR(F72=2,F72=4,F72=6),-45,IF(F72=1,25-INT(Recap!$B$16*100-E72),IF(F72=3,25-INT(Recap!$D$16*100-E72),IF(F72=5,25-INT(Recap!$F$16*100-E72),IF(F72=7,25-INT(Recap!$H$16*100-E72))))))</f>
        <v>14</v>
      </c>
      <c r="C73">
        <f>Recap!$B$9*(100-B73)/100</f>
        <v>3070.2</v>
      </c>
      <c r="D73" s="10">
        <f t="shared" si="1"/>
        <v>205739.09999999998</v>
      </c>
      <c r="E73" s="11">
        <f>INT((Recap!$B$3-D73)/Recap!$B$3*1000)/10</f>
        <v>88.7</v>
      </c>
      <c r="F73">
        <f>IF(E73/100&gt;0,IF(E73/100&gt;Recap!$C$16,1,IF(E73/100&gt;Recap!$D$16,2,IF(E73/100&gt;Recap!$E$16,3,IF(E73/100&gt;Recap!$F$16,4,IF(E73/100&gt;Recap!$G$16,5,IF(E73/100&gt;Recap!$H$16,6,IF(E73/100&gt;Recap!I87,7,IF(E73/100&gt;Recap!J87,8)))))))))</f>
        <v>1</v>
      </c>
    </row>
    <row r="74" spans="1:6" x14ac:dyDescent="0.3">
      <c r="A74">
        <v>73</v>
      </c>
      <c r="B74">
        <f>IF(OR(F73=2,F73=4,F73=6),-45,IF(F73=1,25-INT(Recap!$B$16*100-E73),IF(F73=3,25-INT(Recap!$D$16*100-E73),IF(F73=5,25-INT(Recap!$F$16*100-E73),IF(F73=7,25-INT(Recap!$H$16*100-E73))))))</f>
        <v>14</v>
      </c>
      <c r="C74">
        <f>Recap!$B$9*(100-B74)/100</f>
        <v>3070.2</v>
      </c>
      <c r="D74" s="10">
        <f t="shared" si="1"/>
        <v>208809.3</v>
      </c>
      <c r="E74" s="11">
        <f>INT((Recap!$B$3-D74)/Recap!$B$3*1000)/10</f>
        <v>88.5</v>
      </c>
      <c r="F74">
        <f>IF(E74/100&gt;0,IF(E74/100&gt;Recap!$C$16,1,IF(E74/100&gt;Recap!$D$16,2,IF(E74/100&gt;Recap!$E$16,3,IF(E74/100&gt;Recap!$F$16,4,IF(E74/100&gt;Recap!$G$16,5,IF(E74/100&gt;Recap!$H$16,6,IF(E74/100&gt;Recap!I88,7,IF(E74/100&gt;Recap!J88,8)))))))))</f>
        <v>1</v>
      </c>
    </row>
    <row r="75" spans="1:6" x14ac:dyDescent="0.3">
      <c r="A75">
        <v>74</v>
      </c>
      <c r="B75">
        <f>IF(OR(F74=2,F74=4,F74=6),-45,IF(F74=1,25-INT(Recap!$B$16*100-E74),IF(F74=3,25-INT(Recap!$D$16*100-E74),IF(F74=5,25-INT(Recap!$F$16*100-E74),IF(F74=7,25-INT(Recap!$H$16*100-E74))))))</f>
        <v>14</v>
      </c>
      <c r="C75">
        <f>Recap!$B$9*(100-B75)/100</f>
        <v>3070.2</v>
      </c>
      <c r="D75" s="10">
        <f t="shared" si="1"/>
        <v>211879.5</v>
      </c>
      <c r="E75" s="11">
        <f>INT((Recap!$B$3-D75)/Recap!$B$3*1000)/10</f>
        <v>88.3</v>
      </c>
      <c r="F75">
        <f>IF(E75/100&gt;0,IF(E75/100&gt;Recap!$C$16,1,IF(E75/100&gt;Recap!$D$16,2,IF(E75/100&gt;Recap!$E$16,3,IF(E75/100&gt;Recap!$F$16,4,IF(E75/100&gt;Recap!$G$16,5,IF(E75/100&gt;Recap!$H$16,6,IF(E75/100&gt;Recap!I89,7,IF(E75/100&gt;Recap!J89,8)))))))))</f>
        <v>1</v>
      </c>
    </row>
    <row r="76" spans="1:6" x14ac:dyDescent="0.3">
      <c r="A76">
        <v>75</v>
      </c>
      <c r="B76">
        <f>IF(OR(F75=2,F75=4,F75=6),-45,IF(F75=1,25-INT(Recap!$B$16*100-E75),IF(F75=3,25-INT(Recap!$D$16*100-E75),IF(F75=5,25-INT(Recap!$F$16*100-E75),IF(F75=7,25-INT(Recap!$H$16*100-E75))))))</f>
        <v>14</v>
      </c>
      <c r="C76">
        <f>Recap!$B$9*(100-B76)/100</f>
        <v>3070.2</v>
      </c>
      <c r="D76" s="10">
        <f t="shared" si="1"/>
        <v>214949.7</v>
      </c>
      <c r="E76" s="11">
        <f>INT((Recap!$B$3-D76)/Recap!$B$3*1000)/10</f>
        <v>88.2</v>
      </c>
      <c r="F76">
        <f>IF(E76/100&gt;0,IF(E76/100&gt;Recap!$C$16,1,IF(E76/100&gt;Recap!$D$16,2,IF(E76/100&gt;Recap!$E$16,3,IF(E76/100&gt;Recap!$F$16,4,IF(E76/100&gt;Recap!$G$16,5,IF(E76/100&gt;Recap!$H$16,6,IF(E76/100&gt;Recap!I90,7,IF(E76/100&gt;Recap!J90,8)))))))))</f>
        <v>1</v>
      </c>
    </row>
    <row r="77" spans="1:6" x14ac:dyDescent="0.3">
      <c r="A77">
        <v>76</v>
      </c>
      <c r="B77">
        <f>IF(OR(F76=2,F76=4,F76=6),-45,IF(F76=1,25-INT(Recap!$B$16*100-E76),IF(F76=3,25-INT(Recap!$D$16*100-E76),IF(F76=5,25-INT(Recap!$F$16*100-E76),IF(F76=7,25-INT(Recap!$H$16*100-E76))))))</f>
        <v>14</v>
      </c>
      <c r="C77">
        <f>Recap!$B$9*(100-B77)/100</f>
        <v>3070.2</v>
      </c>
      <c r="D77" s="10">
        <f t="shared" si="1"/>
        <v>218019.90000000002</v>
      </c>
      <c r="E77" s="11">
        <f>INT((Recap!$B$3-D77)/Recap!$B$3*1000)/10</f>
        <v>88</v>
      </c>
      <c r="F77">
        <f>IF(E77/100&gt;0,IF(E77/100&gt;Recap!$C$16,1,IF(E77/100&gt;Recap!$D$16,2,IF(E77/100&gt;Recap!$E$16,3,IF(E77/100&gt;Recap!$F$16,4,IF(E77/100&gt;Recap!$G$16,5,IF(E77/100&gt;Recap!$H$16,6,IF(E77/100&gt;Recap!I91,7,IF(E77/100&gt;Recap!J91,8)))))))))</f>
        <v>1</v>
      </c>
    </row>
    <row r="78" spans="1:6" x14ac:dyDescent="0.3">
      <c r="A78">
        <v>77</v>
      </c>
      <c r="B78">
        <f>IF(OR(F77=2,F77=4,F77=6),-45,IF(F77=1,25-INT(Recap!$B$16*100-E77),IF(F77=3,25-INT(Recap!$D$16*100-E77),IF(F77=5,25-INT(Recap!$F$16*100-E77),IF(F77=7,25-INT(Recap!$H$16*100-E77))))))</f>
        <v>13</v>
      </c>
      <c r="C78">
        <f>Recap!$B$9*(100-B78)/100</f>
        <v>3105.9</v>
      </c>
      <c r="D78" s="10">
        <f t="shared" si="1"/>
        <v>221125.80000000002</v>
      </c>
      <c r="E78" s="11">
        <f>INT((Recap!$B$3-D78)/Recap!$B$3*1000)/10</f>
        <v>87.8</v>
      </c>
      <c r="F78">
        <f>IF(E78/100&gt;0,IF(E78/100&gt;Recap!$C$16,1,IF(E78/100&gt;Recap!$D$16,2,IF(E78/100&gt;Recap!$E$16,3,IF(E78/100&gt;Recap!$F$16,4,IF(E78/100&gt;Recap!$G$16,5,IF(E78/100&gt;Recap!$H$16,6,IF(E78/100&gt;Recap!I92,7,IF(E78/100&gt;Recap!J92,8)))))))))</f>
        <v>1</v>
      </c>
    </row>
    <row r="79" spans="1:6" x14ac:dyDescent="0.3">
      <c r="A79">
        <v>78</v>
      </c>
      <c r="B79">
        <f>IF(OR(F78=2,F78=4,F78=6),-45,IF(F78=1,25-INT(Recap!$B$16*100-E78),IF(F78=3,25-INT(Recap!$D$16*100-E78),IF(F78=5,25-INT(Recap!$F$16*100-E78),IF(F78=7,25-INT(Recap!$H$16*100-E78))))))</f>
        <v>13</v>
      </c>
      <c r="C79">
        <f>Recap!$B$9*(100-B79)/100</f>
        <v>3105.9</v>
      </c>
      <c r="D79" s="10">
        <f t="shared" si="1"/>
        <v>224231.7</v>
      </c>
      <c r="E79" s="11">
        <f>INT((Recap!$B$3-D79)/Recap!$B$3*1000)/10</f>
        <v>87.7</v>
      </c>
      <c r="F79">
        <f>IF(E79/100&gt;0,IF(E79/100&gt;Recap!$C$16,1,IF(E79/100&gt;Recap!$D$16,2,IF(E79/100&gt;Recap!$E$16,3,IF(E79/100&gt;Recap!$F$16,4,IF(E79/100&gt;Recap!$G$16,5,IF(E79/100&gt;Recap!$H$16,6,IF(E79/100&gt;Recap!I93,7,IF(E79/100&gt;Recap!J93,8)))))))))</f>
        <v>1</v>
      </c>
    </row>
    <row r="80" spans="1:6" x14ac:dyDescent="0.3">
      <c r="A80">
        <v>79</v>
      </c>
      <c r="B80">
        <f>IF(OR(F79=2,F79=4,F79=6),-45,IF(F79=1,25-INT(Recap!$B$16*100-E79),IF(F79=3,25-INT(Recap!$D$16*100-E79),IF(F79=5,25-INT(Recap!$F$16*100-E79),IF(F79=7,25-INT(Recap!$H$16*100-E79))))))</f>
        <v>13</v>
      </c>
      <c r="C80">
        <f>Recap!$B$9*(100-B80)/100</f>
        <v>3105.9</v>
      </c>
      <c r="D80" s="10">
        <f t="shared" ref="D80:D143" si="2">D79+C80</f>
        <v>227337.60000000001</v>
      </c>
      <c r="E80" s="11">
        <f>INT((Recap!$B$3-D80)/Recap!$B$3*1000)/10</f>
        <v>87.5</v>
      </c>
      <c r="F80">
        <f>IF(E80/100&gt;0,IF(E80/100&gt;Recap!$C$16,1,IF(E80/100&gt;Recap!$D$16,2,IF(E80/100&gt;Recap!$E$16,3,IF(E80/100&gt;Recap!$F$16,4,IF(E80/100&gt;Recap!$G$16,5,IF(E80/100&gt;Recap!$H$16,6,IF(E80/100&gt;Recap!I94,7,IF(E80/100&gt;Recap!J94,8)))))))))</f>
        <v>1</v>
      </c>
    </row>
    <row r="81" spans="1:6" x14ac:dyDescent="0.3">
      <c r="A81">
        <v>80</v>
      </c>
      <c r="B81">
        <f>IF(OR(F80=2,F80=4,F80=6),-45,IF(F80=1,25-INT(Recap!$B$16*100-E80),IF(F80=3,25-INT(Recap!$D$16*100-E80),IF(F80=5,25-INT(Recap!$F$16*100-E80),IF(F80=7,25-INT(Recap!$H$16*100-E80))))))</f>
        <v>13</v>
      </c>
      <c r="C81">
        <f>Recap!$B$9*(100-B81)/100</f>
        <v>3105.9</v>
      </c>
      <c r="D81" s="10">
        <f t="shared" si="2"/>
        <v>230443.5</v>
      </c>
      <c r="E81" s="11">
        <f>INT((Recap!$B$3-D81)/Recap!$B$3*1000)/10</f>
        <v>87.3</v>
      </c>
      <c r="F81">
        <f>IF(E81/100&gt;0,IF(E81/100&gt;Recap!$C$16,1,IF(E81/100&gt;Recap!$D$16,2,IF(E81/100&gt;Recap!$E$16,3,IF(E81/100&gt;Recap!$F$16,4,IF(E81/100&gt;Recap!$G$16,5,IF(E81/100&gt;Recap!$H$16,6,IF(E81/100&gt;Recap!I95,7,IF(E81/100&gt;Recap!J95,8)))))))))</f>
        <v>1</v>
      </c>
    </row>
    <row r="82" spans="1:6" x14ac:dyDescent="0.3">
      <c r="A82">
        <v>81</v>
      </c>
      <c r="B82">
        <f>IF(OR(F81=2,F81=4,F81=6),-45,IF(F81=1,25-INT(Recap!$B$16*100-E81),IF(F81=3,25-INT(Recap!$D$16*100-E81),IF(F81=5,25-INT(Recap!$F$16*100-E81),IF(F81=7,25-INT(Recap!$H$16*100-E81))))))</f>
        <v>13</v>
      </c>
      <c r="C82">
        <f>Recap!$B$9*(100-B82)/100</f>
        <v>3105.9</v>
      </c>
      <c r="D82" s="10">
        <f t="shared" si="2"/>
        <v>233549.4</v>
      </c>
      <c r="E82" s="11">
        <f>INT((Recap!$B$3-D82)/Recap!$B$3*1000)/10</f>
        <v>87.1</v>
      </c>
      <c r="F82">
        <f>IF(E82/100&gt;0,IF(E82/100&gt;Recap!$C$16,1,IF(E82/100&gt;Recap!$D$16,2,IF(E82/100&gt;Recap!$E$16,3,IF(E82/100&gt;Recap!$F$16,4,IF(E82/100&gt;Recap!$G$16,5,IF(E82/100&gt;Recap!$H$16,6,IF(E82/100&gt;Recap!I96,7,IF(E82/100&gt;Recap!J96,8)))))))))</f>
        <v>1</v>
      </c>
    </row>
    <row r="83" spans="1:6" x14ac:dyDescent="0.3">
      <c r="A83">
        <v>82</v>
      </c>
      <c r="B83">
        <f>IF(OR(F82=2,F82=4,F82=6),-45,IF(F82=1,25-INT(Recap!$B$16*100-E82),IF(F82=3,25-INT(Recap!$D$16*100-E82),IF(F82=5,25-INT(Recap!$F$16*100-E82),IF(F82=7,25-INT(Recap!$H$16*100-E82))))))</f>
        <v>13</v>
      </c>
      <c r="C83">
        <f>Recap!$B$9*(100-B83)/100</f>
        <v>3105.9</v>
      </c>
      <c r="D83" s="10">
        <f t="shared" si="2"/>
        <v>236655.3</v>
      </c>
      <c r="E83" s="11">
        <f>INT((Recap!$B$3-D83)/Recap!$B$3*1000)/10</f>
        <v>87</v>
      </c>
      <c r="F83">
        <f>IF(E83/100&gt;0,IF(E83/100&gt;Recap!$C$16,1,IF(E83/100&gt;Recap!$D$16,2,IF(E83/100&gt;Recap!$E$16,3,IF(E83/100&gt;Recap!$F$16,4,IF(E83/100&gt;Recap!$G$16,5,IF(E83/100&gt;Recap!$H$16,6,IF(E83/100&gt;Recap!I97,7,IF(E83/100&gt;Recap!J97,8)))))))))</f>
        <v>1</v>
      </c>
    </row>
    <row r="84" spans="1:6" x14ac:dyDescent="0.3">
      <c r="A84">
        <v>83</v>
      </c>
      <c r="B84">
        <f>IF(OR(F83=2,F83=4,F83=6),-45,IF(F83=1,25-INT(Recap!$B$16*100-E83),IF(F83=3,25-INT(Recap!$D$16*100-E83),IF(F83=5,25-INT(Recap!$F$16*100-E83),IF(F83=7,25-INT(Recap!$H$16*100-E83))))))</f>
        <v>12</v>
      </c>
      <c r="C84">
        <f>Recap!$B$9*(100-B84)/100</f>
        <v>3141.6</v>
      </c>
      <c r="D84" s="10">
        <f t="shared" si="2"/>
        <v>239796.9</v>
      </c>
      <c r="E84" s="11">
        <f>INT((Recap!$B$3-D84)/Recap!$B$3*1000)/10</f>
        <v>86.8</v>
      </c>
      <c r="F84">
        <f>IF(E84/100&gt;0,IF(E84/100&gt;Recap!$C$16,1,IF(E84/100&gt;Recap!$D$16,2,IF(E84/100&gt;Recap!$E$16,3,IF(E84/100&gt;Recap!$F$16,4,IF(E84/100&gt;Recap!$G$16,5,IF(E84/100&gt;Recap!$H$16,6,IF(E84/100&gt;Recap!I98,7,IF(E84/100&gt;Recap!J98,8)))))))))</f>
        <v>1</v>
      </c>
    </row>
    <row r="85" spans="1:6" x14ac:dyDescent="0.3">
      <c r="A85">
        <v>84</v>
      </c>
      <c r="B85">
        <f>IF(OR(F84=2,F84=4,F84=6),-45,IF(F84=1,25-INT(Recap!$B$16*100-E84),IF(F84=3,25-INT(Recap!$D$16*100-E84),IF(F84=5,25-INT(Recap!$F$16*100-E84),IF(F84=7,25-INT(Recap!$H$16*100-E84))))))</f>
        <v>12</v>
      </c>
      <c r="C85">
        <f>Recap!$B$9*(100-B85)/100</f>
        <v>3141.6</v>
      </c>
      <c r="D85" s="10">
        <f t="shared" si="2"/>
        <v>242938.5</v>
      </c>
      <c r="E85" s="11">
        <f>INT((Recap!$B$3-D85)/Recap!$B$3*1000)/10</f>
        <v>86.6</v>
      </c>
      <c r="F85">
        <f>IF(E85/100&gt;0,IF(E85/100&gt;Recap!$C$16,1,IF(E85/100&gt;Recap!$D$16,2,IF(E85/100&gt;Recap!$E$16,3,IF(E85/100&gt;Recap!$F$16,4,IF(E85/100&gt;Recap!$G$16,5,IF(E85/100&gt;Recap!$H$16,6,IF(E85/100&gt;Recap!I99,7,IF(E85/100&gt;Recap!J99,8)))))))))</f>
        <v>1</v>
      </c>
    </row>
    <row r="86" spans="1:6" x14ac:dyDescent="0.3">
      <c r="A86">
        <v>85</v>
      </c>
      <c r="B86">
        <f>IF(OR(F85=2,F85=4,F85=6),-45,IF(F85=1,25-INT(Recap!$B$16*100-E85),IF(F85=3,25-INT(Recap!$D$16*100-E85),IF(F85=5,25-INT(Recap!$F$16*100-E85),IF(F85=7,25-INT(Recap!$H$16*100-E85))))))</f>
        <v>12</v>
      </c>
      <c r="C86">
        <f>Recap!$B$9*(100-B86)/100</f>
        <v>3141.6</v>
      </c>
      <c r="D86" s="10">
        <f t="shared" si="2"/>
        <v>246080.1</v>
      </c>
      <c r="E86" s="11">
        <f>INT((Recap!$B$3-D86)/Recap!$B$3*1000)/10</f>
        <v>86.5</v>
      </c>
      <c r="F86">
        <f>IF(E86/100&gt;0,IF(E86/100&gt;Recap!$C$16,1,IF(E86/100&gt;Recap!$D$16,2,IF(E86/100&gt;Recap!$E$16,3,IF(E86/100&gt;Recap!$F$16,4,IF(E86/100&gt;Recap!$G$16,5,IF(E86/100&gt;Recap!$H$16,6,IF(E86/100&gt;Recap!I100,7,IF(E86/100&gt;Recap!J100,8)))))))))</f>
        <v>1</v>
      </c>
    </row>
    <row r="87" spans="1:6" x14ac:dyDescent="0.3">
      <c r="A87">
        <v>86</v>
      </c>
      <c r="B87">
        <f>IF(OR(F86=2,F86=4,F86=6),-45,IF(F86=1,25-INT(Recap!$B$16*100-E86),IF(F86=3,25-INT(Recap!$D$16*100-E86),IF(F86=5,25-INT(Recap!$F$16*100-E86),IF(F86=7,25-INT(Recap!$H$16*100-E86))))))</f>
        <v>12</v>
      </c>
      <c r="C87">
        <f>Recap!$B$9*(100-B87)/100</f>
        <v>3141.6</v>
      </c>
      <c r="D87" s="10">
        <f t="shared" si="2"/>
        <v>249221.7</v>
      </c>
      <c r="E87" s="11">
        <f>INT((Recap!$B$3-D87)/Recap!$B$3*1000)/10</f>
        <v>86.3</v>
      </c>
      <c r="F87">
        <f>IF(E87/100&gt;0,IF(E87/100&gt;Recap!$C$16,1,IF(E87/100&gt;Recap!$D$16,2,IF(E87/100&gt;Recap!$E$16,3,IF(E87/100&gt;Recap!$F$16,4,IF(E87/100&gt;Recap!$G$16,5,IF(E87/100&gt;Recap!$H$16,6,IF(E87/100&gt;Recap!I101,7,IF(E87/100&gt;Recap!J101,8)))))))))</f>
        <v>1</v>
      </c>
    </row>
    <row r="88" spans="1:6" x14ac:dyDescent="0.3">
      <c r="A88">
        <v>87</v>
      </c>
      <c r="B88">
        <f>IF(OR(F87=2,F87=4,F87=6),-45,IF(F87=1,25-INT(Recap!$B$16*100-E87),IF(F87=3,25-INT(Recap!$D$16*100-E87),IF(F87=5,25-INT(Recap!$F$16*100-E87),IF(F87=7,25-INT(Recap!$H$16*100-E87))))))</f>
        <v>12</v>
      </c>
      <c r="C88">
        <f>Recap!$B$9*(100-B88)/100</f>
        <v>3141.6</v>
      </c>
      <c r="D88" s="10">
        <f t="shared" si="2"/>
        <v>252363.30000000002</v>
      </c>
      <c r="E88" s="11">
        <f>INT((Recap!$B$3-D88)/Recap!$B$3*1000)/10</f>
        <v>86.1</v>
      </c>
      <c r="F88">
        <f>IF(E88/100&gt;0,IF(E88/100&gt;Recap!$C$16,1,IF(E88/100&gt;Recap!$D$16,2,IF(E88/100&gt;Recap!$E$16,3,IF(E88/100&gt;Recap!$F$16,4,IF(E88/100&gt;Recap!$G$16,5,IF(E88/100&gt;Recap!$H$16,6,IF(E88/100&gt;Recap!I102,7,IF(E88/100&gt;Recap!J102,8)))))))))</f>
        <v>1</v>
      </c>
    </row>
    <row r="89" spans="1:6" x14ac:dyDescent="0.3">
      <c r="A89">
        <v>88</v>
      </c>
      <c r="B89">
        <f>IF(OR(F88=2,F88=4,F88=6),-45,IF(F88=1,25-INT(Recap!$B$16*100-E88),IF(F88=3,25-INT(Recap!$D$16*100-E88),IF(F88=5,25-INT(Recap!$F$16*100-E88),IF(F88=7,25-INT(Recap!$H$16*100-E88))))))</f>
        <v>12</v>
      </c>
      <c r="C89">
        <f>Recap!$B$9*(100-B89)/100</f>
        <v>3141.6</v>
      </c>
      <c r="D89" s="10">
        <f t="shared" si="2"/>
        <v>255504.90000000002</v>
      </c>
      <c r="E89" s="11">
        <f>INT((Recap!$B$3-D89)/Recap!$B$3*1000)/10</f>
        <v>85.9</v>
      </c>
      <c r="F89">
        <f>IF(E89/100&gt;0,IF(E89/100&gt;Recap!$C$16,1,IF(E89/100&gt;Recap!$D$16,2,IF(E89/100&gt;Recap!$E$16,3,IF(E89/100&gt;Recap!$F$16,4,IF(E89/100&gt;Recap!$G$16,5,IF(E89/100&gt;Recap!$H$16,6,IF(E89/100&gt;Recap!I103,7,IF(E89/100&gt;Recap!J103,8)))))))))</f>
        <v>1</v>
      </c>
    </row>
    <row r="90" spans="1:6" x14ac:dyDescent="0.3">
      <c r="A90">
        <v>89</v>
      </c>
      <c r="B90">
        <f>IF(OR(F89=2,F89=4,F89=6),-45,IF(F89=1,25-INT(Recap!$B$16*100-E89),IF(F89=3,25-INT(Recap!$D$16*100-E89),IF(F89=5,25-INT(Recap!$F$16*100-E89),IF(F89=7,25-INT(Recap!$H$16*100-E89))))))</f>
        <v>11</v>
      </c>
      <c r="C90">
        <f>Recap!$B$9*(100-B90)/100</f>
        <v>3177.3</v>
      </c>
      <c r="D90" s="10">
        <f t="shared" si="2"/>
        <v>258682.2</v>
      </c>
      <c r="E90" s="11">
        <f>INT((Recap!$B$3-D90)/Recap!$B$3*1000)/10</f>
        <v>85.8</v>
      </c>
      <c r="F90">
        <f>IF(E90/100&gt;0,IF(E90/100&gt;Recap!$C$16,1,IF(E90/100&gt;Recap!$D$16,2,IF(E90/100&gt;Recap!$E$16,3,IF(E90/100&gt;Recap!$F$16,4,IF(E90/100&gt;Recap!$G$16,5,IF(E90/100&gt;Recap!$H$16,6,IF(E90/100&gt;Recap!I104,7,IF(E90/100&gt;Recap!J104,8)))))))))</f>
        <v>1</v>
      </c>
    </row>
    <row r="91" spans="1:6" x14ac:dyDescent="0.3">
      <c r="A91">
        <v>90</v>
      </c>
      <c r="B91">
        <f>IF(OR(F90=2,F90=4,F90=6),-45,IF(F90=1,25-INT(Recap!$B$16*100-E90),IF(F90=3,25-INT(Recap!$D$16*100-E90),IF(F90=5,25-INT(Recap!$F$16*100-E90),IF(F90=7,25-INT(Recap!$H$16*100-E90))))))</f>
        <v>11</v>
      </c>
      <c r="C91">
        <f>Recap!$B$9*(100-B91)/100</f>
        <v>3177.3</v>
      </c>
      <c r="D91" s="10">
        <f t="shared" si="2"/>
        <v>261859.5</v>
      </c>
      <c r="E91" s="11">
        <f>INT((Recap!$B$3-D91)/Recap!$B$3*1000)/10</f>
        <v>85.6</v>
      </c>
      <c r="F91">
        <f>IF(E91/100&gt;0,IF(E91/100&gt;Recap!$C$16,1,IF(E91/100&gt;Recap!$D$16,2,IF(E91/100&gt;Recap!$E$16,3,IF(E91/100&gt;Recap!$F$16,4,IF(E91/100&gt;Recap!$G$16,5,IF(E91/100&gt;Recap!$H$16,6,IF(E91/100&gt;Recap!I105,7,IF(E91/100&gt;Recap!J105,8)))))))))</f>
        <v>1</v>
      </c>
    </row>
    <row r="92" spans="1:6" x14ac:dyDescent="0.3">
      <c r="A92">
        <v>91</v>
      </c>
      <c r="B92">
        <f>IF(OR(F91=2,F91=4,F91=6),-45,IF(F91=1,25-INT(Recap!$B$16*100-E91),IF(F91=3,25-INT(Recap!$D$16*100-E91),IF(F91=5,25-INT(Recap!$F$16*100-E91),IF(F91=7,25-INT(Recap!$H$16*100-E91))))))</f>
        <v>11</v>
      </c>
      <c r="C92">
        <f>Recap!$B$9*(100-B92)/100</f>
        <v>3177.3</v>
      </c>
      <c r="D92" s="10">
        <f t="shared" si="2"/>
        <v>265036.79999999999</v>
      </c>
      <c r="E92" s="11">
        <f>INT((Recap!$B$3-D92)/Recap!$B$3*1000)/10</f>
        <v>85.4</v>
      </c>
      <c r="F92">
        <f>IF(E92/100&gt;0,IF(E92/100&gt;Recap!$C$16,1,IF(E92/100&gt;Recap!$D$16,2,IF(E92/100&gt;Recap!$E$16,3,IF(E92/100&gt;Recap!$F$16,4,IF(E92/100&gt;Recap!$G$16,5,IF(E92/100&gt;Recap!$H$16,6,IF(E92/100&gt;Recap!I106,7,IF(E92/100&gt;Recap!J106,8)))))))))</f>
        <v>1</v>
      </c>
    </row>
    <row r="93" spans="1:6" x14ac:dyDescent="0.3">
      <c r="A93">
        <v>92</v>
      </c>
      <c r="B93">
        <f>IF(OR(F92=2,F92=4,F92=6),-45,IF(F92=1,25-INT(Recap!$B$16*100-E92),IF(F92=3,25-INT(Recap!$D$16*100-E92),IF(F92=5,25-INT(Recap!$F$16*100-E92),IF(F92=7,25-INT(Recap!$H$16*100-E92))))))</f>
        <v>11</v>
      </c>
      <c r="C93">
        <f>Recap!$B$9*(100-B93)/100</f>
        <v>3177.3</v>
      </c>
      <c r="D93" s="10">
        <f t="shared" si="2"/>
        <v>268214.09999999998</v>
      </c>
      <c r="E93" s="11">
        <f>INT((Recap!$B$3-D93)/Recap!$B$3*1000)/10</f>
        <v>85.2</v>
      </c>
      <c r="F93">
        <f>IF(E93/100&gt;0,IF(E93/100&gt;Recap!$C$16,1,IF(E93/100&gt;Recap!$D$16,2,IF(E93/100&gt;Recap!$E$16,3,IF(E93/100&gt;Recap!$F$16,4,IF(E93/100&gt;Recap!$G$16,5,IF(E93/100&gt;Recap!$H$16,6,IF(E93/100&gt;Recap!I107,7,IF(E93/100&gt;Recap!J107,8)))))))))</f>
        <v>1</v>
      </c>
    </row>
    <row r="94" spans="1:6" x14ac:dyDescent="0.3">
      <c r="A94">
        <v>93</v>
      </c>
      <c r="B94">
        <f>IF(OR(F93=2,F93=4,F93=6),-45,IF(F93=1,25-INT(Recap!$B$16*100-E93),IF(F93=3,25-INT(Recap!$D$16*100-E93),IF(F93=5,25-INT(Recap!$F$16*100-E93),IF(F93=7,25-INT(Recap!$H$16*100-E93))))))</f>
        <v>11</v>
      </c>
      <c r="C94">
        <f>Recap!$B$9*(100-B94)/100</f>
        <v>3177.3</v>
      </c>
      <c r="D94" s="10">
        <f t="shared" si="2"/>
        <v>271391.39999999997</v>
      </c>
      <c r="E94" s="11">
        <f>INT((Recap!$B$3-D94)/Recap!$B$3*1000)/10</f>
        <v>85.1</v>
      </c>
      <c r="F94">
        <f>IF(E94/100&gt;0,IF(E94/100&gt;Recap!$C$16,1,IF(E94/100&gt;Recap!$D$16,2,IF(E94/100&gt;Recap!$E$16,3,IF(E94/100&gt;Recap!$F$16,4,IF(E94/100&gt;Recap!$G$16,5,IF(E94/100&gt;Recap!$H$16,6,IF(E94/100&gt;Recap!I108,7,IF(E94/100&gt;Recap!J108,8)))))))))</f>
        <v>1</v>
      </c>
    </row>
    <row r="95" spans="1:6" x14ac:dyDescent="0.3">
      <c r="A95">
        <v>94</v>
      </c>
      <c r="B95">
        <f>IF(OR(F94=2,F94=4,F94=6),-45,IF(F94=1,25-INT(Recap!$B$16*100-E94),IF(F94=3,25-INT(Recap!$D$16*100-E94),IF(F94=5,25-INT(Recap!$F$16*100-E94),IF(F94=7,25-INT(Recap!$H$16*100-E94))))))</f>
        <v>11</v>
      </c>
      <c r="C95">
        <f>Recap!$B$9*(100-B95)/100</f>
        <v>3177.3</v>
      </c>
      <c r="D95" s="10">
        <f t="shared" si="2"/>
        <v>274568.69999999995</v>
      </c>
      <c r="E95" s="11">
        <f>INT((Recap!$B$3-D95)/Recap!$B$3*1000)/10</f>
        <v>84.9</v>
      </c>
      <c r="F95">
        <f>IF(E95/100&gt;0,IF(E95/100&gt;Recap!$C$16,1,IF(E95/100&gt;Recap!$D$16,2,IF(E95/100&gt;Recap!$E$16,3,IF(E95/100&gt;Recap!$F$16,4,IF(E95/100&gt;Recap!$G$16,5,IF(E95/100&gt;Recap!$H$16,6,IF(E95/100&gt;Recap!I109,7,IF(E95/100&gt;Recap!J109,8)))))))))</f>
        <v>1</v>
      </c>
    </row>
    <row r="96" spans="1:6" x14ac:dyDescent="0.3">
      <c r="A96">
        <v>95</v>
      </c>
      <c r="B96">
        <f>IF(OR(F95=2,F95=4,F95=6),-45,IF(F95=1,25-INT(Recap!$B$16*100-E95),IF(F95=3,25-INT(Recap!$D$16*100-E95),IF(F95=5,25-INT(Recap!$F$16*100-E95),IF(F95=7,25-INT(Recap!$H$16*100-E95))))))</f>
        <v>10</v>
      </c>
      <c r="C96">
        <f>Recap!$B$9*(100-B96)/100</f>
        <v>3213</v>
      </c>
      <c r="D96" s="10">
        <f t="shared" si="2"/>
        <v>277781.69999999995</v>
      </c>
      <c r="E96" s="11">
        <f>INT((Recap!$B$3-D96)/Recap!$B$3*1000)/10</f>
        <v>84.7</v>
      </c>
      <c r="F96">
        <f>IF(E96/100&gt;0,IF(E96/100&gt;Recap!$C$16,1,IF(E96/100&gt;Recap!$D$16,2,IF(E96/100&gt;Recap!$E$16,3,IF(E96/100&gt;Recap!$F$16,4,IF(E96/100&gt;Recap!$G$16,5,IF(E96/100&gt;Recap!$H$16,6,IF(E96/100&gt;Recap!I110,7,IF(E96/100&gt;Recap!J110,8)))))))))</f>
        <v>1</v>
      </c>
    </row>
    <row r="97" spans="1:6" x14ac:dyDescent="0.3">
      <c r="A97">
        <v>96</v>
      </c>
      <c r="B97">
        <f>IF(OR(F96=2,F96=4,F96=6),-45,IF(F96=1,25-INT(Recap!$B$16*100-E96),IF(F96=3,25-INT(Recap!$D$16*100-E96),IF(F96=5,25-INT(Recap!$F$16*100-E96),IF(F96=7,25-INT(Recap!$H$16*100-E96))))))</f>
        <v>10</v>
      </c>
      <c r="C97">
        <f>Recap!$B$9*(100-B97)/100</f>
        <v>3213</v>
      </c>
      <c r="D97" s="10">
        <f t="shared" si="2"/>
        <v>280994.69999999995</v>
      </c>
      <c r="E97" s="11">
        <f>INT((Recap!$B$3-D97)/Recap!$B$3*1000)/10</f>
        <v>84.5</v>
      </c>
      <c r="F97">
        <f>IF(E97/100&gt;0,IF(E97/100&gt;Recap!$C$16,1,IF(E97/100&gt;Recap!$D$16,2,IF(E97/100&gt;Recap!$E$16,3,IF(E97/100&gt;Recap!$F$16,4,IF(E97/100&gt;Recap!$G$16,5,IF(E97/100&gt;Recap!$H$16,6,IF(E97/100&gt;Recap!I111,7,IF(E97/100&gt;Recap!J111,8)))))))))</f>
        <v>1</v>
      </c>
    </row>
    <row r="98" spans="1:6" x14ac:dyDescent="0.3">
      <c r="A98">
        <v>97</v>
      </c>
      <c r="B98">
        <f>IF(OR(F97=2,F97=4,F97=6),-45,IF(F97=1,25-INT(Recap!$B$16*100-E97),IF(F97=3,25-INT(Recap!$D$16*100-E97),IF(F97=5,25-INT(Recap!$F$16*100-E97),IF(F97=7,25-INT(Recap!$H$16*100-E97))))))</f>
        <v>10</v>
      </c>
      <c r="C98">
        <f>Recap!$B$9*(100-B98)/100</f>
        <v>3213</v>
      </c>
      <c r="D98" s="10">
        <f t="shared" si="2"/>
        <v>284207.69999999995</v>
      </c>
      <c r="E98" s="11">
        <f>INT((Recap!$B$3-D98)/Recap!$B$3*1000)/10</f>
        <v>84.4</v>
      </c>
      <c r="F98">
        <f>IF(E98/100&gt;0,IF(E98/100&gt;Recap!$C$16,1,IF(E98/100&gt;Recap!$D$16,2,IF(E98/100&gt;Recap!$E$16,3,IF(E98/100&gt;Recap!$F$16,4,IF(E98/100&gt;Recap!$G$16,5,IF(E98/100&gt;Recap!$H$16,6,IF(E98/100&gt;Recap!I112,7,IF(E98/100&gt;Recap!J112,8)))))))))</f>
        <v>1</v>
      </c>
    </row>
    <row r="99" spans="1:6" x14ac:dyDescent="0.3">
      <c r="A99">
        <v>98</v>
      </c>
      <c r="B99">
        <f>IF(OR(F98=2,F98=4,F98=6),-45,IF(F98=1,25-INT(Recap!$B$16*100-E98),IF(F98=3,25-INT(Recap!$D$16*100-E98),IF(F98=5,25-INT(Recap!$F$16*100-E98),IF(F98=7,25-INT(Recap!$H$16*100-E98))))))</f>
        <v>10</v>
      </c>
      <c r="C99">
        <f>Recap!$B$9*(100-B99)/100</f>
        <v>3213</v>
      </c>
      <c r="D99" s="10">
        <f t="shared" si="2"/>
        <v>287420.69999999995</v>
      </c>
      <c r="E99" s="11">
        <f>INT((Recap!$B$3-D99)/Recap!$B$3*1000)/10</f>
        <v>84.2</v>
      </c>
      <c r="F99">
        <f>IF(E99/100&gt;0,IF(E99/100&gt;Recap!$C$16,1,IF(E99/100&gt;Recap!$D$16,2,IF(E99/100&gt;Recap!$E$16,3,IF(E99/100&gt;Recap!$F$16,4,IF(E99/100&gt;Recap!$G$16,5,IF(E99/100&gt;Recap!$H$16,6,IF(E99/100&gt;Recap!I113,7,IF(E99/100&gt;Recap!J113,8)))))))))</f>
        <v>1</v>
      </c>
    </row>
    <row r="100" spans="1:6" x14ac:dyDescent="0.3">
      <c r="A100">
        <v>99</v>
      </c>
      <c r="B100">
        <f>IF(OR(F99=2,F99=4,F99=6),-45,IF(F99=1,25-INT(Recap!$B$16*100-E99),IF(F99=3,25-INT(Recap!$D$16*100-E99),IF(F99=5,25-INT(Recap!$F$16*100-E99),IF(F99=7,25-INT(Recap!$H$16*100-E99))))))</f>
        <v>10</v>
      </c>
      <c r="C100">
        <f>Recap!$B$9*(100-B100)/100</f>
        <v>3213</v>
      </c>
      <c r="D100" s="10">
        <f t="shared" si="2"/>
        <v>290633.69999999995</v>
      </c>
      <c r="E100" s="11">
        <f>INT((Recap!$B$3-D100)/Recap!$B$3*1000)/10</f>
        <v>84</v>
      </c>
      <c r="F100">
        <f>IF(E100/100&gt;0,IF(E100/100&gt;Recap!$C$16,1,IF(E100/100&gt;Recap!$D$16,2,IF(E100/100&gt;Recap!$E$16,3,IF(E100/100&gt;Recap!$F$16,4,IF(E100/100&gt;Recap!$G$16,5,IF(E100/100&gt;Recap!$H$16,6,IF(E100/100&gt;Recap!I114,7,IF(E100/100&gt;Recap!J114,8)))))))))</f>
        <v>1</v>
      </c>
    </row>
    <row r="101" spans="1:6" x14ac:dyDescent="0.3">
      <c r="A101">
        <v>100</v>
      </c>
      <c r="B101">
        <f>IF(OR(F100=2,F100=4,F100=6),-45,IF(F100=1,25-INT(Recap!$B$16*100-E100),IF(F100=3,25-INT(Recap!$D$16*100-E100),IF(F100=5,25-INT(Recap!$F$16*100-E100),IF(F100=7,25-INT(Recap!$H$16*100-E100))))))</f>
        <v>9</v>
      </c>
      <c r="C101">
        <f>Recap!$B$9*(100-B101)/100</f>
        <v>3248.7</v>
      </c>
      <c r="D101" s="10">
        <f t="shared" si="2"/>
        <v>293882.39999999997</v>
      </c>
      <c r="E101" s="11">
        <f>INT((Recap!$B$3-D101)/Recap!$B$3*1000)/10</f>
        <v>83.8</v>
      </c>
      <c r="F101">
        <f>IF(E101/100&gt;0,IF(E101/100&gt;Recap!$C$16,1,IF(E101/100&gt;Recap!$D$16,2,IF(E101/100&gt;Recap!$E$16,3,IF(E101/100&gt;Recap!$F$16,4,IF(E101/100&gt;Recap!$G$16,5,IF(E101/100&gt;Recap!$H$16,6,IF(E101/100&gt;Recap!I115,7,IF(E101/100&gt;Recap!J115,8)))))))))</f>
        <v>1</v>
      </c>
    </row>
    <row r="102" spans="1:6" x14ac:dyDescent="0.3">
      <c r="A102">
        <v>101</v>
      </c>
      <c r="B102">
        <f>IF(OR(F101=2,F101=4,F101=6),-45,IF(F101=1,25-INT(Recap!$B$16*100-E101),IF(F101=3,25-INT(Recap!$D$16*100-E101),IF(F101=5,25-INT(Recap!$F$16*100-E101),IF(F101=7,25-INT(Recap!$H$16*100-E101))))))</f>
        <v>9</v>
      </c>
      <c r="C102">
        <f>Recap!$B$9*(100-B102)/100</f>
        <v>3248.7</v>
      </c>
      <c r="D102" s="10">
        <f t="shared" si="2"/>
        <v>297131.09999999998</v>
      </c>
      <c r="E102" s="11">
        <f>INT((Recap!$B$3-D102)/Recap!$B$3*1000)/10</f>
        <v>83.7</v>
      </c>
      <c r="F102">
        <f>IF(E102/100&gt;0,IF(E102/100&gt;Recap!$C$16,1,IF(E102/100&gt;Recap!$D$16,2,IF(E102/100&gt;Recap!$E$16,3,IF(E102/100&gt;Recap!$F$16,4,IF(E102/100&gt;Recap!$G$16,5,IF(E102/100&gt;Recap!$H$16,6,IF(E102/100&gt;Recap!I116,7,IF(E102/100&gt;Recap!J116,8)))))))))</f>
        <v>1</v>
      </c>
    </row>
    <row r="103" spans="1:6" x14ac:dyDescent="0.3">
      <c r="A103">
        <v>102</v>
      </c>
      <c r="B103">
        <f>IF(OR(F102=2,F102=4,F102=6),-45,IF(F102=1,25-INT(Recap!$B$16*100-E102),IF(F102=3,25-INT(Recap!$D$16*100-E102),IF(F102=5,25-INT(Recap!$F$16*100-E102),IF(F102=7,25-INT(Recap!$H$16*100-E102))))))</f>
        <v>9</v>
      </c>
      <c r="C103">
        <f>Recap!$B$9*(100-B103)/100</f>
        <v>3248.7</v>
      </c>
      <c r="D103" s="10">
        <f t="shared" si="2"/>
        <v>300379.8</v>
      </c>
      <c r="E103" s="11">
        <f>INT((Recap!$B$3-D103)/Recap!$B$3*1000)/10</f>
        <v>83.5</v>
      </c>
      <c r="F103">
        <f>IF(E103/100&gt;0,IF(E103/100&gt;Recap!$C$16,1,IF(E103/100&gt;Recap!$D$16,2,IF(E103/100&gt;Recap!$E$16,3,IF(E103/100&gt;Recap!$F$16,4,IF(E103/100&gt;Recap!$G$16,5,IF(E103/100&gt;Recap!$H$16,6,IF(E103/100&gt;Recap!I117,7,IF(E103/100&gt;Recap!J117,8)))))))))</f>
        <v>1</v>
      </c>
    </row>
    <row r="104" spans="1:6" x14ac:dyDescent="0.3">
      <c r="A104">
        <v>103</v>
      </c>
      <c r="B104">
        <f>IF(OR(F103=2,F103=4,F103=6),-45,IF(F103=1,25-INT(Recap!$B$16*100-E103),IF(F103=3,25-INT(Recap!$D$16*100-E103),IF(F103=5,25-INT(Recap!$F$16*100-E103),IF(F103=7,25-INT(Recap!$H$16*100-E103))))))</f>
        <v>9</v>
      </c>
      <c r="C104">
        <f>Recap!$B$9*(100-B104)/100</f>
        <v>3248.7</v>
      </c>
      <c r="D104" s="10">
        <f t="shared" si="2"/>
        <v>303628.5</v>
      </c>
      <c r="E104" s="11">
        <f>INT((Recap!$B$3-D104)/Recap!$B$3*1000)/10</f>
        <v>83.3</v>
      </c>
      <c r="F104">
        <f>IF(E104/100&gt;0,IF(E104/100&gt;Recap!$C$16,1,IF(E104/100&gt;Recap!$D$16,2,IF(E104/100&gt;Recap!$E$16,3,IF(E104/100&gt;Recap!$F$16,4,IF(E104/100&gt;Recap!$G$16,5,IF(E104/100&gt;Recap!$H$16,6,IF(E104/100&gt;Recap!I118,7,IF(E104/100&gt;Recap!J118,8)))))))))</f>
        <v>1</v>
      </c>
    </row>
    <row r="105" spans="1:6" x14ac:dyDescent="0.3">
      <c r="A105">
        <v>104</v>
      </c>
      <c r="B105">
        <f>IF(OR(F104=2,F104=4,F104=6),-45,IF(F104=1,25-INT(Recap!$B$16*100-E104),IF(F104=3,25-INT(Recap!$D$16*100-E104),IF(F104=5,25-INT(Recap!$F$16*100-E104),IF(F104=7,25-INT(Recap!$H$16*100-E104))))))</f>
        <v>9</v>
      </c>
      <c r="C105">
        <f>Recap!$B$9*(100-B105)/100</f>
        <v>3248.7</v>
      </c>
      <c r="D105" s="10">
        <f t="shared" si="2"/>
        <v>306877.2</v>
      </c>
      <c r="E105" s="11">
        <f>INT((Recap!$B$3-D105)/Recap!$B$3*1000)/10</f>
        <v>83.1</v>
      </c>
      <c r="F105">
        <f>IF(E105/100&gt;0,IF(E105/100&gt;Recap!$C$16,1,IF(E105/100&gt;Recap!$D$16,2,IF(E105/100&gt;Recap!$E$16,3,IF(E105/100&gt;Recap!$F$16,4,IF(E105/100&gt;Recap!$G$16,5,IF(E105/100&gt;Recap!$H$16,6,IF(E105/100&gt;Recap!I119,7,IF(E105/100&gt;Recap!J119,8)))))))))</f>
        <v>1</v>
      </c>
    </row>
    <row r="106" spans="1:6" x14ac:dyDescent="0.3">
      <c r="A106">
        <v>105</v>
      </c>
      <c r="B106">
        <f>IF(OR(F105=2,F105=4,F105=6),-45,IF(F105=1,25-INT(Recap!$B$16*100-E105),IF(F105=3,25-INT(Recap!$D$16*100-E105),IF(F105=5,25-INT(Recap!$F$16*100-E105),IF(F105=7,25-INT(Recap!$H$16*100-E105))))))</f>
        <v>9</v>
      </c>
      <c r="C106">
        <f>Recap!$B$9*(100-B106)/100</f>
        <v>3248.7</v>
      </c>
      <c r="D106" s="10">
        <f t="shared" si="2"/>
        <v>310125.90000000002</v>
      </c>
      <c r="E106" s="11">
        <f>INT((Recap!$B$3-D106)/Recap!$B$3*1000)/10</f>
        <v>82.9</v>
      </c>
      <c r="F106">
        <f>IF(E106/100&gt;0,IF(E106/100&gt;Recap!$C$16,1,IF(E106/100&gt;Recap!$D$16,2,IF(E106/100&gt;Recap!$E$16,3,IF(E106/100&gt;Recap!$F$16,4,IF(E106/100&gt;Recap!$G$16,5,IF(E106/100&gt;Recap!$H$16,6,IF(E106/100&gt;Recap!I120,7,IF(E106/100&gt;Recap!J120,8)))))))))</f>
        <v>1</v>
      </c>
    </row>
    <row r="107" spans="1:6" x14ac:dyDescent="0.3">
      <c r="A107">
        <v>106</v>
      </c>
      <c r="B107">
        <f>IF(OR(F106=2,F106=4,F106=6),-45,IF(F106=1,25-INT(Recap!$B$16*100-E106),IF(F106=3,25-INT(Recap!$D$16*100-E106),IF(F106=5,25-INT(Recap!$F$16*100-E106),IF(F106=7,25-INT(Recap!$H$16*100-E106))))))</f>
        <v>8</v>
      </c>
      <c r="C107">
        <f>Recap!$B$9*(100-B107)/100</f>
        <v>3284.4</v>
      </c>
      <c r="D107" s="10">
        <f t="shared" si="2"/>
        <v>313410.30000000005</v>
      </c>
      <c r="E107" s="11">
        <f>INT((Recap!$B$3-D107)/Recap!$B$3*1000)/10</f>
        <v>82.8</v>
      </c>
      <c r="F107">
        <f>IF(E107/100&gt;0,IF(E107/100&gt;Recap!$C$16,1,IF(E107/100&gt;Recap!$D$16,2,IF(E107/100&gt;Recap!$E$16,3,IF(E107/100&gt;Recap!$F$16,4,IF(E107/100&gt;Recap!$G$16,5,IF(E107/100&gt;Recap!$H$16,6,IF(E107/100&gt;Recap!I121,7,IF(E107/100&gt;Recap!J121,8)))))))))</f>
        <v>1</v>
      </c>
    </row>
    <row r="108" spans="1:6" x14ac:dyDescent="0.3">
      <c r="A108">
        <v>107</v>
      </c>
      <c r="B108">
        <f>IF(OR(F107=2,F107=4,F107=6),-45,IF(F107=1,25-INT(Recap!$B$16*100-E107),IF(F107=3,25-INT(Recap!$D$16*100-E107),IF(F107=5,25-INT(Recap!$F$16*100-E107),IF(F107=7,25-INT(Recap!$H$16*100-E107))))))</f>
        <v>8</v>
      </c>
      <c r="C108">
        <f>Recap!$B$9*(100-B108)/100</f>
        <v>3284.4</v>
      </c>
      <c r="D108" s="10">
        <f t="shared" si="2"/>
        <v>316694.70000000007</v>
      </c>
      <c r="E108" s="11">
        <f>INT((Recap!$B$3-D108)/Recap!$B$3*1000)/10</f>
        <v>82.6</v>
      </c>
      <c r="F108">
        <f>IF(E108/100&gt;0,IF(E108/100&gt;Recap!$C$16,1,IF(E108/100&gt;Recap!$D$16,2,IF(E108/100&gt;Recap!$E$16,3,IF(E108/100&gt;Recap!$F$16,4,IF(E108/100&gt;Recap!$G$16,5,IF(E108/100&gt;Recap!$H$16,6,IF(E108/100&gt;Recap!I122,7,IF(E108/100&gt;Recap!J122,8)))))))))</f>
        <v>1</v>
      </c>
    </row>
    <row r="109" spans="1:6" x14ac:dyDescent="0.3">
      <c r="A109">
        <v>108</v>
      </c>
      <c r="B109">
        <f>IF(OR(F108=2,F108=4,F108=6),-45,IF(F108=1,25-INT(Recap!$B$16*100-E108),IF(F108=3,25-INT(Recap!$D$16*100-E108),IF(F108=5,25-INT(Recap!$F$16*100-E108),IF(F108=7,25-INT(Recap!$H$16*100-E108))))))</f>
        <v>8</v>
      </c>
      <c r="C109">
        <f>Recap!$B$9*(100-B109)/100</f>
        <v>3284.4</v>
      </c>
      <c r="D109" s="10">
        <f t="shared" si="2"/>
        <v>319979.10000000009</v>
      </c>
      <c r="E109" s="11">
        <f>INT((Recap!$B$3-D109)/Recap!$B$3*1000)/10</f>
        <v>82.4</v>
      </c>
      <c r="F109">
        <f>IF(E109/100&gt;0,IF(E109/100&gt;Recap!$C$16,1,IF(E109/100&gt;Recap!$D$16,2,IF(E109/100&gt;Recap!$E$16,3,IF(E109/100&gt;Recap!$F$16,4,IF(E109/100&gt;Recap!$G$16,5,IF(E109/100&gt;Recap!$H$16,6,IF(E109/100&gt;Recap!I123,7,IF(E109/100&gt;Recap!J123,8)))))))))</f>
        <v>1</v>
      </c>
    </row>
    <row r="110" spans="1:6" x14ac:dyDescent="0.3">
      <c r="A110">
        <v>109</v>
      </c>
      <c r="B110">
        <f>IF(OR(F109=2,F109=4,F109=6),-45,IF(F109=1,25-INT(Recap!$B$16*100-E109),IF(F109=3,25-INT(Recap!$D$16*100-E109),IF(F109=5,25-INT(Recap!$F$16*100-E109),IF(F109=7,25-INT(Recap!$H$16*100-E109))))))</f>
        <v>8</v>
      </c>
      <c r="C110">
        <f>Recap!$B$9*(100-B110)/100</f>
        <v>3284.4</v>
      </c>
      <c r="D110" s="10">
        <f t="shared" si="2"/>
        <v>323263.50000000012</v>
      </c>
      <c r="E110" s="11">
        <f>INT((Recap!$B$3-D110)/Recap!$B$3*1000)/10</f>
        <v>82.2</v>
      </c>
      <c r="F110">
        <f>IF(E110/100&gt;0,IF(E110/100&gt;Recap!$C$16,1,IF(E110/100&gt;Recap!$D$16,2,IF(E110/100&gt;Recap!$E$16,3,IF(E110/100&gt;Recap!$F$16,4,IF(E110/100&gt;Recap!$G$16,5,IF(E110/100&gt;Recap!$H$16,6,IF(E110/100&gt;Recap!I124,7,IF(E110/100&gt;Recap!J124,8)))))))))</f>
        <v>1</v>
      </c>
    </row>
    <row r="111" spans="1:6" x14ac:dyDescent="0.3">
      <c r="A111">
        <v>110</v>
      </c>
      <c r="B111">
        <f>IF(OR(F110=2,F110=4,F110=6),-45,IF(F110=1,25-INT(Recap!$B$16*100-E110),IF(F110=3,25-INT(Recap!$D$16*100-E110),IF(F110=5,25-INT(Recap!$F$16*100-E110),IF(F110=7,25-INT(Recap!$H$16*100-E110))))))</f>
        <v>8</v>
      </c>
      <c r="C111">
        <f>Recap!$B$9*(100-B111)/100</f>
        <v>3284.4</v>
      </c>
      <c r="D111" s="10">
        <f t="shared" si="2"/>
        <v>326547.90000000014</v>
      </c>
      <c r="E111" s="11">
        <f>INT((Recap!$B$3-D111)/Recap!$B$3*1000)/10</f>
        <v>82</v>
      </c>
      <c r="F111">
        <f>IF(E111/100&gt;0,IF(E111/100&gt;Recap!$C$16,1,IF(E111/100&gt;Recap!$D$16,2,IF(E111/100&gt;Recap!$E$16,3,IF(E111/100&gt;Recap!$F$16,4,IF(E111/100&gt;Recap!$G$16,5,IF(E111/100&gt;Recap!$H$16,6,IF(E111/100&gt;Recap!I125,7,IF(E111/100&gt;Recap!J125,8)))))))))</f>
        <v>1</v>
      </c>
    </row>
    <row r="112" spans="1:6" x14ac:dyDescent="0.3">
      <c r="A112">
        <v>111</v>
      </c>
      <c r="B112">
        <f>IF(OR(F111=2,F111=4,F111=6),-45,IF(F111=1,25-INT(Recap!$B$16*100-E111),IF(F111=3,25-INT(Recap!$D$16*100-E111),IF(F111=5,25-INT(Recap!$F$16*100-E111),IF(F111=7,25-INT(Recap!$H$16*100-E111))))))</f>
        <v>7</v>
      </c>
      <c r="C112">
        <f>Recap!$B$9*(100-B112)/100</f>
        <v>3320.1</v>
      </c>
      <c r="D112" s="10">
        <f t="shared" si="2"/>
        <v>329868.00000000012</v>
      </c>
      <c r="E112" s="11">
        <f>INT((Recap!$B$3-D112)/Recap!$B$3*1000)/10</f>
        <v>81.900000000000006</v>
      </c>
      <c r="F112">
        <f>IF(E112/100&gt;0,IF(E112/100&gt;Recap!$C$16,1,IF(E112/100&gt;Recap!$D$16,2,IF(E112/100&gt;Recap!$E$16,3,IF(E112/100&gt;Recap!$F$16,4,IF(E112/100&gt;Recap!$G$16,5,IF(E112/100&gt;Recap!$H$16,6,IF(E112/100&gt;Recap!I126,7,IF(E112/100&gt;Recap!J126,8)))))))))</f>
        <v>1</v>
      </c>
    </row>
    <row r="113" spans="1:6" x14ac:dyDescent="0.3">
      <c r="A113">
        <v>112</v>
      </c>
      <c r="B113">
        <f>IF(OR(F112=2,F112=4,F112=6),-45,IF(F112=1,25-INT(Recap!$B$16*100-E112),IF(F112=3,25-INT(Recap!$D$16*100-E112),IF(F112=5,25-INT(Recap!$F$16*100-E112),IF(F112=7,25-INT(Recap!$H$16*100-E112))))))</f>
        <v>7</v>
      </c>
      <c r="C113">
        <f>Recap!$B$9*(100-B113)/100</f>
        <v>3320.1</v>
      </c>
      <c r="D113" s="10">
        <f t="shared" si="2"/>
        <v>333188.10000000009</v>
      </c>
      <c r="E113" s="11">
        <f>INT((Recap!$B$3-D113)/Recap!$B$3*1000)/10</f>
        <v>81.7</v>
      </c>
      <c r="F113">
        <f>IF(E113/100&gt;0,IF(E113/100&gt;Recap!$C$16,1,IF(E113/100&gt;Recap!$D$16,2,IF(E113/100&gt;Recap!$E$16,3,IF(E113/100&gt;Recap!$F$16,4,IF(E113/100&gt;Recap!$G$16,5,IF(E113/100&gt;Recap!$H$16,6,IF(E113/100&gt;Recap!I127,7,IF(E113/100&gt;Recap!J127,8)))))))))</f>
        <v>1</v>
      </c>
    </row>
    <row r="114" spans="1:6" x14ac:dyDescent="0.3">
      <c r="A114">
        <v>113</v>
      </c>
      <c r="B114">
        <f>IF(OR(F113=2,F113=4,F113=6),-45,IF(F113=1,25-INT(Recap!$B$16*100-E113),IF(F113=3,25-INT(Recap!$D$16*100-E113),IF(F113=5,25-INT(Recap!$F$16*100-E113),IF(F113=7,25-INT(Recap!$H$16*100-E113))))))</f>
        <v>7</v>
      </c>
      <c r="C114">
        <f>Recap!$B$9*(100-B114)/100</f>
        <v>3320.1</v>
      </c>
      <c r="D114" s="10">
        <f t="shared" si="2"/>
        <v>336508.20000000007</v>
      </c>
      <c r="E114" s="11">
        <f>INT((Recap!$B$3-D114)/Recap!$B$3*1000)/10</f>
        <v>81.5</v>
      </c>
      <c r="F114">
        <f>IF(E114/100&gt;0,IF(E114/100&gt;Recap!$C$16,1,IF(E114/100&gt;Recap!$D$16,2,IF(E114/100&gt;Recap!$E$16,3,IF(E114/100&gt;Recap!$F$16,4,IF(E114/100&gt;Recap!$G$16,5,IF(E114/100&gt;Recap!$H$16,6,IF(E114/100&gt;Recap!I128,7,IF(E114/100&gt;Recap!J128,8)))))))))</f>
        <v>1</v>
      </c>
    </row>
    <row r="115" spans="1:6" x14ac:dyDescent="0.3">
      <c r="A115">
        <v>114</v>
      </c>
      <c r="B115">
        <f>IF(OR(F114=2,F114=4,F114=6),-45,IF(F114=1,25-INT(Recap!$B$16*100-E114),IF(F114=3,25-INT(Recap!$D$16*100-E114),IF(F114=5,25-INT(Recap!$F$16*100-E114),IF(F114=7,25-INT(Recap!$H$16*100-E114))))))</f>
        <v>7</v>
      </c>
      <c r="C115">
        <f>Recap!$B$9*(100-B115)/100</f>
        <v>3320.1</v>
      </c>
      <c r="D115" s="10">
        <f t="shared" si="2"/>
        <v>339828.30000000005</v>
      </c>
      <c r="E115" s="11">
        <f>INT((Recap!$B$3-D115)/Recap!$B$3*1000)/10</f>
        <v>81.3</v>
      </c>
      <c r="F115">
        <f>IF(E115/100&gt;0,IF(E115/100&gt;Recap!$C$16,1,IF(E115/100&gt;Recap!$D$16,2,IF(E115/100&gt;Recap!$E$16,3,IF(E115/100&gt;Recap!$F$16,4,IF(E115/100&gt;Recap!$G$16,5,IF(E115/100&gt;Recap!$H$16,6,IF(E115/100&gt;Recap!I129,7,IF(E115/100&gt;Recap!J129,8)))))))))</f>
        <v>1</v>
      </c>
    </row>
    <row r="116" spans="1:6" x14ac:dyDescent="0.3">
      <c r="A116">
        <v>115</v>
      </c>
      <c r="B116">
        <f>IF(OR(F115=2,F115=4,F115=6),-45,IF(F115=1,25-INT(Recap!$B$16*100-E115),IF(F115=3,25-INT(Recap!$D$16*100-E115),IF(F115=5,25-INT(Recap!$F$16*100-E115),IF(F115=7,25-INT(Recap!$H$16*100-E115))))))</f>
        <v>7</v>
      </c>
      <c r="C116">
        <f>Recap!$B$9*(100-B116)/100</f>
        <v>3320.1</v>
      </c>
      <c r="D116" s="10">
        <f t="shared" si="2"/>
        <v>343148.4</v>
      </c>
      <c r="E116" s="11">
        <f>INT((Recap!$B$3-D116)/Recap!$B$3*1000)/10</f>
        <v>81.099999999999994</v>
      </c>
      <c r="F116">
        <f>IF(E116/100&gt;0,IF(E116/100&gt;Recap!$C$16,1,IF(E116/100&gt;Recap!$D$16,2,IF(E116/100&gt;Recap!$E$16,3,IF(E116/100&gt;Recap!$F$16,4,IF(E116/100&gt;Recap!$G$16,5,IF(E116/100&gt;Recap!$H$16,6,IF(E116/100&gt;Recap!I130,7,IF(E116/100&gt;Recap!J130,8)))))))))</f>
        <v>1</v>
      </c>
    </row>
    <row r="117" spans="1:6" x14ac:dyDescent="0.3">
      <c r="A117">
        <v>116</v>
      </c>
      <c r="B117">
        <f>IF(OR(F116=2,F116=4,F116=6),-45,IF(F116=1,25-INT(Recap!$B$16*100-E116),IF(F116=3,25-INT(Recap!$D$16*100-E116),IF(F116=5,25-INT(Recap!$F$16*100-E116),IF(F116=7,25-INT(Recap!$H$16*100-E116))))))</f>
        <v>7</v>
      </c>
      <c r="C117">
        <f>Recap!$B$9*(100-B117)/100</f>
        <v>3320.1</v>
      </c>
      <c r="D117" s="10">
        <f t="shared" si="2"/>
        <v>346468.5</v>
      </c>
      <c r="E117" s="11">
        <f>INT((Recap!$B$3-D117)/Recap!$B$3*1000)/10</f>
        <v>81</v>
      </c>
      <c r="F117">
        <f>IF(E117/100&gt;0,IF(E117/100&gt;Recap!$C$16,1,IF(E117/100&gt;Recap!$D$16,2,IF(E117/100&gt;Recap!$E$16,3,IF(E117/100&gt;Recap!$F$16,4,IF(E117/100&gt;Recap!$G$16,5,IF(E117/100&gt;Recap!$H$16,6,IF(E117/100&gt;Recap!I131,7,IF(E117/100&gt;Recap!J131,8)))))))))</f>
        <v>1</v>
      </c>
    </row>
    <row r="118" spans="1:6" x14ac:dyDescent="0.3">
      <c r="A118">
        <v>117</v>
      </c>
      <c r="B118">
        <f>IF(OR(F117=2,F117=4,F117=6),-45,IF(F117=1,25-INT(Recap!$B$16*100-E117),IF(F117=3,25-INT(Recap!$D$16*100-E117),IF(F117=5,25-INT(Recap!$F$16*100-E117),IF(F117=7,25-INT(Recap!$H$16*100-E117))))))</f>
        <v>6</v>
      </c>
      <c r="C118">
        <f>Recap!$B$9*(100-B118)/100</f>
        <v>3355.8</v>
      </c>
      <c r="D118" s="10">
        <f t="shared" si="2"/>
        <v>349824.3</v>
      </c>
      <c r="E118" s="11">
        <f>INT((Recap!$B$3-D118)/Recap!$B$3*1000)/10</f>
        <v>80.8</v>
      </c>
      <c r="F118">
        <f>IF(E118/100&gt;0,IF(E118/100&gt;Recap!$C$16,1,IF(E118/100&gt;Recap!$D$16,2,IF(E118/100&gt;Recap!$E$16,3,IF(E118/100&gt;Recap!$F$16,4,IF(E118/100&gt;Recap!$G$16,5,IF(E118/100&gt;Recap!$H$16,6,IF(E118/100&gt;Recap!I132,7,IF(E118/100&gt;Recap!J132,8)))))))))</f>
        <v>1</v>
      </c>
    </row>
    <row r="119" spans="1:6" x14ac:dyDescent="0.3">
      <c r="A119">
        <v>118</v>
      </c>
      <c r="B119">
        <f>IF(OR(F118=2,F118=4,F118=6),-45,IF(F118=1,25-INT(Recap!$B$16*100-E118),IF(F118=3,25-INT(Recap!$D$16*100-E118),IF(F118=5,25-INT(Recap!$F$16*100-E118),IF(F118=7,25-INT(Recap!$H$16*100-E118))))))</f>
        <v>6</v>
      </c>
      <c r="C119">
        <f>Recap!$B$9*(100-B119)/100</f>
        <v>3355.8</v>
      </c>
      <c r="D119" s="10">
        <f t="shared" si="2"/>
        <v>353180.1</v>
      </c>
      <c r="E119" s="11">
        <f>INT((Recap!$B$3-D119)/Recap!$B$3*1000)/10</f>
        <v>80.599999999999994</v>
      </c>
      <c r="F119">
        <f>IF(E119/100&gt;0,IF(E119/100&gt;Recap!$C$16,1,IF(E119/100&gt;Recap!$D$16,2,IF(E119/100&gt;Recap!$E$16,3,IF(E119/100&gt;Recap!$F$16,4,IF(E119/100&gt;Recap!$G$16,5,IF(E119/100&gt;Recap!$H$16,6,IF(E119/100&gt;Recap!I133,7,IF(E119/100&gt;Recap!J133,8)))))))))</f>
        <v>1</v>
      </c>
    </row>
    <row r="120" spans="1:6" x14ac:dyDescent="0.3">
      <c r="A120">
        <v>119</v>
      </c>
      <c r="B120">
        <f>IF(OR(F119=2,F119=4,F119=6),-45,IF(F119=1,25-INT(Recap!$B$16*100-E119),IF(F119=3,25-INT(Recap!$D$16*100-E119),IF(F119=5,25-INT(Recap!$F$16*100-E119),IF(F119=7,25-INT(Recap!$H$16*100-E119))))))</f>
        <v>6</v>
      </c>
      <c r="C120">
        <f>Recap!$B$9*(100-B120)/100</f>
        <v>3355.8</v>
      </c>
      <c r="D120" s="10">
        <f t="shared" si="2"/>
        <v>356535.89999999997</v>
      </c>
      <c r="E120" s="11">
        <f>INT((Recap!$B$3-D120)/Recap!$B$3*1000)/10</f>
        <v>80.400000000000006</v>
      </c>
      <c r="F120">
        <f>IF(E120/100&gt;0,IF(E120/100&gt;Recap!$C$16,1,IF(E120/100&gt;Recap!$D$16,2,IF(E120/100&gt;Recap!$E$16,3,IF(E120/100&gt;Recap!$F$16,4,IF(E120/100&gt;Recap!$G$16,5,IF(E120/100&gt;Recap!$H$16,6,IF(E120/100&gt;Recap!I134,7,IF(E120/100&gt;Recap!J134,8)))))))))</f>
        <v>1</v>
      </c>
    </row>
    <row r="121" spans="1:6" x14ac:dyDescent="0.3">
      <c r="A121">
        <v>120</v>
      </c>
      <c r="B121">
        <f>IF(OR(F120=2,F120=4,F120=6),-45,IF(F120=1,25-INT(Recap!$B$16*100-E120),IF(F120=3,25-INT(Recap!$D$16*100-E120),IF(F120=5,25-INT(Recap!$F$16*100-E120),IF(F120=7,25-INT(Recap!$H$16*100-E120))))))</f>
        <v>6</v>
      </c>
      <c r="C121">
        <f>Recap!$B$9*(100-B121)/100</f>
        <v>3355.8</v>
      </c>
      <c r="D121" s="10">
        <f t="shared" si="2"/>
        <v>359891.69999999995</v>
      </c>
      <c r="E121" s="11">
        <f>INT((Recap!$B$3-D121)/Recap!$B$3*1000)/10</f>
        <v>80.2</v>
      </c>
      <c r="F121">
        <f>IF(E121/100&gt;0,IF(E121/100&gt;Recap!$C$16,1,IF(E121/100&gt;Recap!$D$16,2,IF(E121/100&gt;Recap!$E$16,3,IF(E121/100&gt;Recap!$F$16,4,IF(E121/100&gt;Recap!$G$16,5,IF(E121/100&gt;Recap!$H$16,6,IF(E121/100&gt;Recap!I135,7,IF(E121/100&gt;Recap!J135,8)))))))))</f>
        <v>1</v>
      </c>
    </row>
    <row r="122" spans="1:6" x14ac:dyDescent="0.3">
      <c r="A122">
        <v>121</v>
      </c>
      <c r="B122">
        <f>IF(OR(F121=2,F121=4,F121=6),-45,IF(F121=1,25-INT(Recap!$B$16*100-E121),IF(F121=3,25-INT(Recap!$D$16*100-E121),IF(F121=5,25-INT(Recap!$F$16*100-E121),IF(F121=7,25-INT(Recap!$H$16*100-E121))))))</f>
        <v>6</v>
      </c>
      <c r="C122">
        <f>Recap!$B$9*(100-B122)/100</f>
        <v>3355.8</v>
      </c>
      <c r="D122" s="10">
        <f t="shared" si="2"/>
        <v>363247.49999999994</v>
      </c>
      <c r="E122" s="11">
        <f>INT((Recap!$B$3-D122)/Recap!$B$3*1000)/10</f>
        <v>80</v>
      </c>
      <c r="F122">
        <f>IF(E122/100&gt;0,IF(E122/100&gt;Recap!$C$16,1,IF(E122/100&gt;Recap!$D$16,2,IF(E122/100&gt;Recap!$E$16,3,IF(E122/100&gt;Recap!$F$16,4,IF(E122/100&gt;Recap!$G$16,5,IF(E122/100&gt;Recap!$H$16,6,IF(E122/100&gt;Recap!I136,7,IF(E122/100&gt;Recap!J136,8)))))))))</f>
        <v>1</v>
      </c>
    </row>
    <row r="123" spans="1:6" x14ac:dyDescent="0.3">
      <c r="A123">
        <v>122</v>
      </c>
      <c r="B123">
        <f>IF(OR(F122=2,F122=4,F122=6),-45,IF(F122=1,25-INT(Recap!$B$16*100-E122),IF(F122=3,25-INT(Recap!$D$16*100-E122),IF(F122=5,25-INT(Recap!$F$16*100-E122),IF(F122=7,25-INT(Recap!$H$16*100-E122))))))</f>
        <v>5</v>
      </c>
      <c r="C123">
        <f>Recap!$B$9*(100-B123)/100</f>
        <v>3391.5</v>
      </c>
      <c r="D123" s="10">
        <f t="shared" si="2"/>
        <v>366638.99999999994</v>
      </c>
      <c r="E123" s="11">
        <f>INT((Recap!$B$3-D123)/Recap!$B$3*1000)/10</f>
        <v>79.8</v>
      </c>
      <c r="F123">
        <f>IF(E123/100&gt;0,IF(E123/100&gt;Recap!$C$16,1,IF(E123/100&gt;Recap!$D$16,2,IF(E123/100&gt;Recap!$E$16,3,IF(E123/100&gt;Recap!$F$16,4,IF(E123/100&gt;Recap!$G$16,5,IF(E123/100&gt;Recap!$H$16,6,IF(E123/100&gt;Recap!I137,7,IF(E123/100&gt;Recap!J137,8)))))))))</f>
        <v>1</v>
      </c>
    </row>
    <row r="124" spans="1:6" x14ac:dyDescent="0.3">
      <c r="A124">
        <v>123</v>
      </c>
      <c r="B124">
        <f>IF(OR(F123=2,F123=4,F123=6),-45,IF(F123=1,25-INT(Recap!$B$16*100-E123),IF(F123=3,25-INT(Recap!$D$16*100-E123),IF(F123=5,25-INT(Recap!$F$16*100-E123),IF(F123=7,25-INT(Recap!$H$16*100-E123))))))</f>
        <v>5</v>
      </c>
      <c r="C124">
        <f>Recap!$B$9*(100-B124)/100</f>
        <v>3391.5</v>
      </c>
      <c r="D124" s="10">
        <f t="shared" si="2"/>
        <v>370030.49999999994</v>
      </c>
      <c r="E124" s="11">
        <f>INT((Recap!$B$3-D124)/Recap!$B$3*1000)/10</f>
        <v>79.7</v>
      </c>
      <c r="F124">
        <f>IF(E124/100&gt;0,IF(E124/100&gt;Recap!$C$16,1,IF(E124/100&gt;Recap!$D$16,2,IF(E124/100&gt;Recap!$E$16,3,IF(E124/100&gt;Recap!$F$16,4,IF(E124/100&gt;Recap!$G$16,5,IF(E124/100&gt;Recap!$H$16,6,IF(E124/100&gt;Recap!I138,7,IF(E124/100&gt;Recap!J138,8)))))))))</f>
        <v>1</v>
      </c>
    </row>
    <row r="125" spans="1:6" x14ac:dyDescent="0.3">
      <c r="A125">
        <v>124</v>
      </c>
      <c r="B125">
        <f>IF(OR(F124=2,F124=4,F124=6),-45,IF(F124=1,25-INT(Recap!$B$16*100-E124),IF(F124=3,25-INT(Recap!$D$16*100-E124),IF(F124=5,25-INT(Recap!$F$16*100-E124),IF(F124=7,25-INT(Recap!$H$16*100-E124))))))</f>
        <v>5</v>
      </c>
      <c r="C125">
        <f>Recap!$B$9*(100-B125)/100</f>
        <v>3391.5</v>
      </c>
      <c r="D125" s="10">
        <f t="shared" si="2"/>
        <v>373421.99999999994</v>
      </c>
      <c r="E125" s="11">
        <f>INT((Recap!$B$3-D125)/Recap!$B$3*1000)/10</f>
        <v>79.5</v>
      </c>
      <c r="F125">
        <f>IF(E125/100&gt;0,IF(E125/100&gt;Recap!$C$16,1,IF(E125/100&gt;Recap!$D$16,2,IF(E125/100&gt;Recap!$E$16,3,IF(E125/100&gt;Recap!$F$16,4,IF(E125/100&gt;Recap!$G$16,5,IF(E125/100&gt;Recap!$H$16,6,IF(E125/100&gt;Recap!I139,7,IF(E125/100&gt;Recap!J139,8)))))))))</f>
        <v>1</v>
      </c>
    </row>
    <row r="126" spans="1:6" x14ac:dyDescent="0.3">
      <c r="A126">
        <v>125</v>
      </c>
      <c r="B126">
        <f>IF(OR(F125=2,F125=4,F125=6),-45,IF(F125=1,25-INT(Recap!$B$16*100-E125),IF(F125=3,25-INT(Recap!$D$16*100-E125),IF(F125=5,25-INT(Recap!$F$16*100-E125),IF(F125=7,25-INT(Recap!$H$16*100-E125))))))</f>
        <v>5</v>
      </c>
      <c r="C126">
        <f>Recap!$B$9*(100-B126)/100</f>
        <v>3391.5</v>
      </c>
      <c r="D126" s="10">
        <f t="shared" ref="D126:D149" si="3">D125+C126</f>
        <v>376813.49999999994</v>
      </c>
      <c r="E126" s="11">
        <f>INT((Recap!$B$3-D126)/Recap!$B$3*1000)/10</f>
        <v>79.3</v>
      </c>
      <c r="F126">
        <f>IF(E126/100&gt;0,IF(E126/100&gt;Recap!$C$16,1,IF(E126/100&gt;Recap!$D$16,2,IF(E126/100&gt;Recap!$E$16,3,IF(E126/100&gt;Recap!$F$16,4,IF(E126/100&gt;Recap!$G$16,5,IF(E126/100&gt;Recap!$H$16,6,IF(E126/100&gt;Recap!I140,7,IF(E126/100&gt;Recap!J140,8)))))))))</f>
        <v>1</v>
      </c>
    </row>
    <row r="127" spans="1:6" x14ac:dyDescent="0.3">
      <c r="A127">
        <v>126</v>
      </c>
      <c r="B127">
        <f>IF(OR(F126=2,F126=4,F126=6),-45,IF(F126=1,25-INT(Recap!$B$16*100-E126),IF(F126=3,25-INT(Recap!$D$16*100-E126),IF(F126=5,25-INT(Recap!$F$16*100-E126),IF(F126=7,25-INT(Recap!$H$16*100-E126))))))</f>
        <v>5</v>
      </c>
      <c r="C127">
        <f>Recap!$B$9*(100-B127)/100</f>
        <v>3391.5</v>
      </c>
      <c r="D127" s="10">
        <f t="shared" si="3"/>
        <v>380204.99999999994</v>
      </c>
      <c r="E127" s="11">
        <f>INT((Recap!$B$3-D127)/Recap!$B$3*1000)/10</f>
        <v>79.099999999999994</v>
      </c>
      <c r="F127">
        <f>IF(E127/100&gt;0,IF(E127/100&gt;Recap!$C$16,1,IF(E127/100&gt;Recap!$D$16,2,IF(E127/100&gt;Recap!$E$16,3,IF(E127/100&gt;Recap!$F$16,4,IF(E127/100&gt;Recap!$G$16,5,IF(E127/100&gt;Recap!$H$16,6,IF(E127/100&gt;Recap!I141,7,IF(E127/100&gt;Recap!J141,8)))))))))</f>
        <v>1</v>
      </c>
    </row>
    <row r="128" spans="1:6" x14ac:dyDescent="0.3">
      <c r="A128">
        <v>127</v>
      </c>
      <c r="B128">
        <f>IF(OR(F127=2,F127=4,F127=6),-45,IF(F127=1,25-INT(Recap!$B$16*100-E127),IF(F127=3,25-INT(Recap!$D$16*100-E127),IF(F127=5,25-INT(Recap!$F$16*100-E127),IF(F127=7,25-INT(Recap!$H$16*100-E127))))))</f>
        <v>5</v>
      </c>
      <c r="C128">
        <f>Recap!$B$9*(100-B128)/100</f>
        <v>3391.5</v>
      </c>
      <c r="D128" s="10">
        <f t="shared" si="3"/>
        <v>383596.49999999994</v>
      </c>
      <c r="E128" s="11">
        <f>INT((Recap!$B$3-D128)/Recap!$B$3*1000)/10</f>
        <v>78.900000000000006</v>
      </c>
      <c r="F128">
        <f>IF(E128/100&gt;0,IF(E128/100&gt;Recap!$C$16,1,IF(E128/100&gt;Recap!$D$16,2,IF(E128/100&gt;Recap!$E$16,3,IF(E128/100&gt;Recap!$F$16,4,IF(E128/100&gt;Recap!$G$16,5,IF(E128/100&gt;Recap!$H$16,6,IF(E128/100&gt;Recap!I142,7,IF(E128/100&gt;Recap!J142,8)))))))))</f>
        <v>1</v>
      </c>
    </row>
    <row r="129" spans="1:6" x14ac:dyDescent="0.3">
      <c r="A129">
        <v>128</v>
      </c>
      <c r="B129">
        <f>IF(OR(F128=2,F128=4,F128=6),-45,IF(F128=1,25-INT(Recap!$B$16*100-E128),IF(F128=3,25-INT(Recap!$D$16*100-E128),IF(F128=5,25-INT(Recap!$F$16*100-E128),IF(F128=7,25-INT(Recap!$H$16*100-E128))))))</f>
        <v>4</v>
      </c>
      <c r="C129">
        <f>Recap!$B$9*(100-B129)/100</f>
        <v>3427.2</v>
      </c>
      <c r="D129" s="10">
        <f t="shared" si="3"/>
        <v>387023.69999999995</v>
      </c>
      <c r="E129" s="11">
        <f>INT((Recap!$B$3-D129)/Recap!$B$3*1000)/10</f>
        <v>78.7</v>
      </c>
      <c r="F129">
        <f>IF(E129/100&gt;0,IF(E129/100&gt;Recap!$C$16,1,IF(E129/100&gt;Recap!$D$16,2,IF(E129/100&gt;Recap!$E$16,3,IF(E129/100&gt;Recap!$F$16,4,IF(E129/100&gt;Recap!$G$16,5,IF(E129/100&gt;Recap!$H$16,6,IF(E129/100&gt;Recap!I143,7,IF(E129/100&gt;Recap!J143,8)))))))))</f>
        <v>1</v>
      </c>
    </row>
    <row r="130" spans="1:6" x14ac:dyDescent="0.3">
      <c r="A130">
        <v>129</v>
      </c>
      <c r="B130">
        <f>IF(OR(F129=2,F129=4,F129=6),-45,IF(F129=1,25-INT(Recap!$B$16*100-E129),IF(F129=3,25-INT(Recap!$D$16*100-E129),IF(F129=5,25-INT(Recap!$F$16*100-E129),IF(F129=7,25-INT(Recap!$H$16*100-E129))))))</f>
        <v>4</v>
      </c>
      <c r="C130">
        <f>Recap!$B$9*(100-B130)/100</f>
        <v>3427.2</v>
      </c>
      <c r="D130" s="10">
        <f t="shared" si="3"/>
        <v>390450.89999999997</v>
      </c>
      <c r="E130" s="11">
        <f>INT((Recap!$B$3-D130)/Recap!$B$3*1000)/10</f>
        <v>78.5</v>
      </c>
      <c r="F130">
        <f>IF(E130/100&gt;0,IF(E130/100&gt;Recap!$C$16,1,IF(E130/100&gt;Recap!$D$16,2,IF(E130/100&gt;Recap!$E$16,3,IF(E130/100&gt;Recap!$F$16,4,IF(E130/100&gt;Recap!$G$16,5,IF(E130/100&gt;Recap!$H$16,6,IF(E130/100&gt;Recap!I144,7,IF(E130/100&gt;Recap!J144,8)))))))))</f>
        <v>1</v>
      </c>
    </row>
    <row r="131" spans="1:6" x14ac:dyDescent="0.3">
      <c r="A131">
        <v>130</v>
      </c>
      <c r="B131">
        <f>IF(OR(F130=2,F130=4,F130=6),-45,IF(F130=1,25-INT(Recap!$B$16*100-E130),IF(F130=3,25-INT(Recap!$D$16*100-E130),IF(F130=5,25-INT(Recap!$F$16*100-E130),IF(F130=7,25-INT(Recap!$H$16*100-E130))))))</f>
        <v>4</v>
      </c>
      <c r="C131">
        <f>Recap!$B$9*(100-B131)/100</f>
        <v>3427.2</v>
      </c>
      <c r="D131" s="10">
        <f t="shared" si="3"/>
        <v>393878.1</v>
      </c>
      <c r="E131" s="11">
        <f>INT((Recap!$B$3-D131)/Recap!$B$3*1000)/10</f>
        <v>78.400000000000006</v>
      </c>
      <c r="F131">
        <f>IF(E131/100&gt;0,IF(E131/100&gt;Recap!$C$16,1,IF(E131/100&gt;Recap!$D$16,2,IF(E131/100&gt;Recap!$E$16,3,IF(E131/100&gt;Recap!$F$16,4,IF(E131/100&gt;Recap!$G$16,5,IF(E131/100&gt;Recap!$H$16,6,IF(E131/100&gt;Recap!I145,7,IF(E131/100&gt;Recap!J145,8)))))))))</f>
        <v>1</v>
      </c>
    </row>
    <row r="132" spans="1:6" x14ac:dyDescent="0.3">
      <c r="A132">
        <v>131</v>
      </c>
      <c r="B132">
        <f>IF(OR(F131=2,F131=4,F131=6),-45,IF(F131=1,25-INT(Recap!$B$16*100-E131),IF(F131=3,25-INT(Recap!$D$16*100-E131),IF(F131=5,25-INT(Recap!$F$16*100-E131),IF(F131=7,25-INT(Recap!$H$16*100-E131))))))</f>
        <v>4</v>
      </c>
      <c r="C132">
        <f>Recap!$B$9*(100-B132)/100</f>
        <v>3427.2</v>
      </c>
      <c r="D132" s="10">
        <f t="shared" si="3"/>
        <v>397305.3</v>
      </c>
      <c r="E132" s="11">
        <f>INT((Recap!$B$3-D132)/Recap!$B$3*1000)/10</f>
        <v>78.2</v>
      </c>
      <c r="F132">
        <f>IF(E132/100&gt;0,IF(E132/100&gt;Recap!$C$16,1,IF(E132/100&gt;Recap!$D$16,2,IF(E132/100&gt;Recap!$E$16,3,IF(E132/100&gt;Recap!$F$16,4,IF(E132/100&gt;Recap!$G$16,5,IF(E132/100&gt;Recap!$H$16,6,IF(E132/100&gt;Recap!I146,7,IF(E132/100&gt;Recap!J146,8)))))))))</f>
        <v>1</v>
      </c>
    </row>
    <row r="133" spans="1:6" x14ac:dyDescent="0.3">
      <c r="A133">
        <v>132</v>
      </c>
      <c r="B133">
        <f>IF(OR(F132=2,F132=4,F132=6),-45,IF(F132=1,25-INT(Recap!$B$16*100-E132),IF(F132=3,25-INT(Recap!$D$16*100-E132),IF(F132=5,25-INT(Recap!$F$16*100-E132),IF(F132=7,25-INT(Recap!$H$16*100-E132))))))</f>
        <v>4</v>
      </c>
      <c r="C133">
        <f>Recap!$B$9*(100-B133)/100</f>
        <v>3427.2</v>
      </c>
      <c r="D133" s="10">
        <f t="shared" si="3"/>
        <v>400732.5</v>
      </c>
      <c r="E133" s="11">
        <f>INT((Recap!$B$3-D133)/Recap!$B$3*1000)/10</f>
        <v>78</v>
      </c>
      <c r="F133">
        <f>IF(E133/100&gt;0,IF(E133/100&gt;Recap!$C$16,1,IF(E133/100&gt;Recap!$D$16,2,IF(E133/100&gt;Recap!$E$16,3,IF(E133/100&gt;Recap!$F$16,4,IF(E133/100&gt;Recap!$G$16,5,IF(E133/100&gt;Recap!$H$16,6,IF(E133/100&gt;Recap!I147,7,IF(E133/100&gt;Recap!J147,8)))))))))</f>
        <v>1</v>
      </c>
    </row>
    <row r="134" spans="1:6" x14ac:dyDescent="0.3">
      <c r="A134">
        <v>133</v>
      </c>
      <c r="B134">
        <f>IF(OR(F133=2,F133=4,F133=6),-45,IF(F133=1,25-INT(Recap!$B$16*100-E133),IF(F133=3,25-INT(Recap!$D$16*100-E133),IF(F133=5,25-INT(Recap!$F$16*100-E133),IF(F133=7,25-INT(Recap!$H$16*100-E133))))))</f>
        <v>3</v>
      </c>
      <c r="C134">
        <f>Recap!$B$9*(100-B134)/100</f>
        <v>3462.9</v>
      </c>
      <c r="D134" s="10">
        <f t="shared" si="3"/>
        <v>404195.4</v>
      </c>
      <c r="E134" s="11">
        <f>INT((Recap!$B$3-D134)/Recap!$B$3*1000)/10</f>
        <v>77.8</v>
      </c>
      <c r="F134">
        <f>IF(E134/100&gt;0,IF(E134/100&gt;Recap!$C$16,1,IF(E134/100&gt;Recap!$D$16,2,IF(E134/100&gt;Recap!$E$16,3,IF(E134/100&gt;Recap!$F$16,4,IF(E134/100&gt;Recap!$G$16,5,IF(E134/100&gt;Recap!$H$16,6,IF(E134/100&gt;Recap!I148,7,IF(E134/100&gt;Recap!J148,8)))))))))</f>
        <v>1</v>
      </c>
    </row>
    <row r="135" spans="1:6" x14ac:dyDescent="0.3">
      <c r="A135">
        <v>134</v>
      </c>
      <c r="B135">
        <f>IF(OR(F134=2,F134=4,F134=6),-45,IF(F134=1,25-INT(Recap!$B$16*100-E134),IF(F134=3,25-INT(Recap!$D$16*100-E134),IF(F134=5,25-INT(Recap!$F$16*100-E134),IF(F134=7,25-INT(Recap!$H$16*100-E134))))))</f>
        <v>3</v>
      </c>
      <c r="C135">
        <f>Recap!$B$9*(100-B135)/100</f>
        <v>3462.9</v>
      </c>
      <c r="D135" s="10">
        <f t="shared" si="3"/>
        <v>407658.30000000005</v>
      </c>
      <c r="E135" s="11">
        <f>INT((Recap!$B$3-D135)/Recap!$B$3*1000)/10</f>
        <v>77.599999999999994</v>
      </c>
      <c r="F135">
        <f>IF(E135/100&gt;0,IF(E135/100&gt;Recap!$C$16,1,IF(E135/100&gt;Recap!$D$16,2,IF(E135/100&gt;Recap!$E$16,3,IF(E135/100&gt;Recap!$F$16,4,IF(E135/100&gt;Recap!$G$16,5,IF(E135/100&gt;Recap!$H$16,6,IF(E135/100&gt;Recap!I149,7,IF(E135/100&gt;Recap!J149,8)))))))))</f>
        <v>1</v>
      </c>
    </row>
    <row r="136" spans="1:6" x14ac:dyDescent="0.3">
      <c r="A136">
        <v>135</v>
      </c>
      <c r="B136">
        <f>IF(OR(F135=2,F135=4,F135=6),-45,IF(F135=1,25-INT(Recap!$B$16*100-E135),IF(F135=3,25-INT(Recap!$D$16*100-E135),IF(F135=5,25-INT(Recap!$F$16*100-E135),IF(F135=7,25-INT(Recap!$H$16*100-E135))))))</f>
        <v>3</v>
      </c>
      <c r="C136">
        <f>Recap!$B$9*(100-B136)/100</f>
        <v>3462.9</v>
      </c>
      <c r="D136" s="10">
        <f t="shared" si="3"/>
        <v>411121.20000000007</v>
      </c>
      <c r="E136" s="11">
        <f>INT((Recap!$B$3-D136)/Recap!$B$3*1000)/10</f>
        <v>77.400000000000006</v>
      </c>
      <c r="F136">
        <f>IF(E136/100&gt;0,IF(E136/100&gt;Recap!$C$16,1,IF(E136/100&gt;Recap!$D$16,2,IF(E136/100&gt;Recap!$E$16,3,IF(E136/100&gt;Recap!$F$16,4,IF(E136/100&gt;Recap!$G$16,5,IF(E136/100&gt;Recap!$H$16,6,IF(E136/100&gt;Recap!I150,7,IF(E136/100&gt;Recap!J150,8)))))))))</f>
        <v>1</v>
      </c>
    </row>
    <row r="137" spans="1:6" x14ac:dyDescent="0.3">
      <c r="A137">
        <v>136</v>
      </c>
      <c r="B137">
        <f>IF(OR(F136=2,F136=4,F136=6),-45,IF(F136=1,25-INT(Recap!$B$16*100-E136),IF(F136=3,25-INT(Recap!$D$16*100-E136),IF(F136=5,25-INT(Recap!$F$16*100-E136),IF(F136=7,25-INT(Recap!$H$16*100-E136))))))</f>
        <v>3</v>
      </c>
      <c r="C137">
        <f>Recap!$B$9*(100-B137)/100</f>
        <v>3462.9</v>
      </c>
      <c r="D137" s="10">
        <f t="shared" si="3"/>
        <v>414584.10000000009</v>
      </c>
      <c r="E137" s="11">
        <f>INT((Recap!$B$3-D137)/Recap!$B$3*1000)/10</f>
        <v>77.2</v>
      </c>
      <c r="F137">
        <f>IF(E137/100&gt;0,IF(E137/100&gt;Recap!$C$16,1,IF(E137/100&gt;Recap!$D$16,2,IF(E137/100&gt;Recap!$E$16,3,IF(E137/100&gt;Recap!$F$16,4,IF(E137/100&gt;Recap!$G$16,5,IF(E137/100&gt;Recap!$H$16,6,IF(E137/100&gt;Recap!I151,7,IF(E137/100&gt;Recap!J151,8)))))))))</f>
        <v>1</v>
      </c>
    </row>
    <row r="138" spans="1:6" x14ac:dyDescent="0.3">
      <c r="A138">
        <v>137</v>
      </c>
      <c r="B138">
        <f>IF(OR(F137=2,F137=4,F137=6),-45,IF(F137=1,25-INT(Recap!$B$16*100-E137),IF(F137=3,25-INT(Recap!$D$16*100-E137),IF(F137=5,25-INT(Recap!$F$16*100-E137),IF(F137=7,25-INT(Recap!$H$16*100-E137))))))</f>
        <v>3</v>
      </c>
      <c r="C138">
        <f>Recap!$B$9*(100-B138)/100</f>
        <v>3462.9</v>
      </c>
      <c r="D138" s="10">
        <f t="shared" si="3"/>
        <v>418047.00000000012</v>
      </c>
      <c r="E138" s="11">
        <f>INT((Recap!$B$3-D138)/Recap!$B$3*1000)/10</f>
        <v>77</v>
      </c>
      <c r="F138">
        <f>IF(E138/100&gt;0,IF(E138/100&gt;Recap!$C$16,1,IF(E138/100&gt;Recap!$D$16,2,IF(E138/100&gt;Recap!$E$16,3,IF(E138/100&gt;Recap!$F$16,4,IF(E138/100&gt;Recap!$G$16,5,IF(E138/100&gt;Recap!$H$16,6,IF(E138/100&gt;Recap!I152,7,IF(E138/100&gt;Recap!J152,8)))))))))</f>
        <v>1</v>
      </c>
    </row>
    <row r="139" spans="1:6" x14ac:dyDescent="0.3">
      <c r="A139">
        <v>138</v>
      </c>
      <c r="B139">
        <f>IF(OR(F138=2,F138=4,F138=6),-45,IF(F138=1,25-INT(Recap!$B$16*100-E138),IF(F138=3,25-INT(Recap!$D$16*100-E138),IF(F138=5,25-INT(Recap!$F$16*100-E138),IF(F138=7,25-INT(Recap!$H$16*100-E138))))))</f>
        <v>2</v>
      </c>
      <c r="C139">
        <f>Recap!$B$9*(100-B139)/100</f>
        <v>3498.6</v>
      </c>
      <c r="D139" s="10">
        <f t="shared" si="3"/>
        <v>421545.60000000009</v>
      </c>
      <c r="E139" s="11">
        <f>INT((Recap!$B$3-D139)/Recap!$B$3*1000)/10</f>
        <v>76.8</v>
      </c>
      <c r="F139">
        <f>IF(E139/100&gt;0,IF(E139/100&gt;Recap!$C$16,1,IF(E139/100&gt;Recap!$D$16,2,IF(E139/100&gt;Recap!$E$16,3,IF(E139/100&gt;Recap!$F$16,4,IF(E139/100&gt;Recap!$G$16,5,IF(E139/100&gt;Recap!$H$16,6,IF(E139/100&gt;Recap!I153,7,IF(E139/100&gt;Recap!J153,8)))))))))</f>
        <v>1</v>
      </c>
    </row>
    <row r="140" spans="1:6" x14ac:dyDescent="0.3">
      <c r="A140">
        <v>139</v>
      </c>
      <c r="B140">
        <f>IF(OR(F139=2,F139=4,F139=6),-45,IF(F139=1,25-INT(Recap!$B$16*100-E139),IF(F139=3,25-INT(Recap!$D$16*100-E139),IF(F139=5,25-INT(Recap!$F$16*100-E139),IF(F139=7,25-INT(Recap!$H$16*100-E139))))))</f>
        <v>2</v>
      </c>
      <c r="C140">
        <f>Recap!$B$9*(100-B140)/100</f>
        <v>3498.6</v>
      </c>
      <c r="D140" s="10">
        <f t="shared" si="3"/>
        <v>425044.20000000007</v>
      </c>
      <c r="E140" s="11">
        <f>INT((Recap!$B$3-D140)/Recap!$B$3*1000)/10</f>
        <v>76.599999999999994</v>
      </c>
      <c r="F140">
        <f>IF(E140/100&gt;0,IF(E140/100&gt;Recap!$C$16,1,IF(E140/100&gt;Recap!$D$16,2,IF(E140/100&gt;Recap!$E$16,3,IF(E140/100&gt;Recap!$F$16,4,IF(E140/100&gt;Recap!$G$16,5,IF(E140/100&gt;Recap!$H$16,6,IF(E140/100&gt;Recap!I154,7,IF(E140/100&gt;Recap!J154,8)))))))))</f>
        <v>1</v>
      </c>
    </row>
    <row r="141" spans="1:6" x14ac:dyDescent="0.3">
      <c r="A141">
        <v>140</v>
      </c>
      <c r="B141">
        <f>IF(OR(F140=2,F140=4,F140=6),-45,IF(F140=1,25-INT(Recap!$B$16*100-E140),IF(F140=3,25-INT(Recap!$D$16*100-E140),IF(F140=5,25-INT(Recap!$F$16*100-E140),IF(F140=7,25-INT(Recap!$H$16*100-E140))))))</f>
        <v>2</v>
      </c>
      <c r="C141">
        <f>Recap!$B$9*(100-B141)/100</f>
        <v>3498.6</v>
      </c>
      <c r="D141" s="10">
        <f t="shared" si="3"/>
        <v>428542.80000000005</v>
      </c>
      <c r="E141" s="11">
        <f>INT((Recap!$B$3-D141)/Recap!$B$3*1000)/10</f>
        <v>76.5</v>
      </c>
      <c r="F141">
        <f>IF(E141/100&gt;0,IF(E141/100&gt;Recap!$C$16,1,IF(E141/100&gt;Recap!$D$16,2,IF(E141/100&gt;Recap!$E$16,3,IF(E141/100&gt;Recap!$F$16,4,IF(E141/100&gt;Recap!$G$16,5,IF(E141/100&gt;Recap!$H$16,6,IF(E141/100&gt;Recap!I155,7,IF(E141/100&gt;Recap!J155,8)))))))))</f>
        <v>1</v>
      </c>
    </row>
    <row r="142" spans="1:6" x14ac:dyDescent="0.3">
      <c r="A142">
        <v>141</v>
      </c>
      <c r="B142">
        <f>IF(OR(F141=2,F141=4,F141=6),-45,IF(F141=1,25-INT(Recap!$B$16*100-E141),IF(F141=3,25-INT(Recap!$D$16*100-E141),IF(F141=5,25-INT(Recap!$F$16*100-E141),IF(F141=7,25-INT(Recap!$H$16*100-E141))))))</f>
        <v>2</v>
      </c>
      <c r="C142">
        <f>Recap!$B$9*(100-B142)/100</f>
        <v>3498.6</v>
      </c>
      <c r="D142" s="10">
        <f t="shared" si="3"/>
        <v>432041.4</v>
      </c>
      <c r="E142" s="11">
        <f>INT((Recap!$B$3-D142)/Recap!$B$3*1000)/10</f>
        <v>76.3</v>
      </c>
      <c r="F142">
        <f>IF(E142/100&gt;0,IF(E142/100&gt;Recap!$C$16,1,IF(E142/100&gt;Recap!$D$16,2,IF(E142/100&gt;Recap!$E$16,3,IF(E142/100&gt;Recap!$F$16,4,IF(E142/100&gt;Recap!$G$16,5,IF(E142/100&gt;Recap!$H$16,6,IF(E142/100&gt;Recap!I156,7,IF(E142/100&gt;Recap!J156,8)))))))))</f>
        <v>1</v>
      </c>
    </row>
    <row r="143" spans="1:6" x14ac:dyDescent="0.3">
      <c r="A143">
        <v>142</v>
      </c>
      <c r="B143">
        <f>IF(OR(F142=2,F142=4,F142=6),-45,IF(F142=1,25-INT(Recap!$B$16*100-E142),IF(F142=3,25-INT(Recap!$D$16*100-E142),IF(F142=5,25-INT(Recap!$F$16*100-E142),IF(F142=7,25-INT(Recap!$H$16*100-E142))))))</f>
        <v>2</v>
      </c>
      <c r="C143">
        <f>Recap!$B$9*(100-B143)/100</f>
        <v>3498.6</v>
      </c>
      <c r="D143" s="10">
        <f t="shared" si="3"/>
        <v>435540</v>
      </c>
      <c r="E143" s="11">
        <f>INT((Recap!$B$3-D143)/Recap!$B$3*1000)/10</f>
        <v>76.099999999999994</v>
      </c>
      <c r="F143">
        <f>IF(E143/100&gt;0,IF(E143/100&gt;Recap!$C$16,1,IF(E143/100&gt;Recap!$D$16,2,IF(E143/100&gt;Recap!$E$16,3,IF(E143/100&gt;Recap!$F$16,4,IF(E143/100&gt;Recap!$G$16,5,IF(E143/100&gt;Recap!$H$16,6,IF(E143/100&gt;Recap!I157,7,IF(E143/100&gt;Recap!J157,8)))))))))</f>
        <v>1</v>
      </c>
    </row>
    <row r="144" spans="1:6" x14ac:dyDescent="0.3">
      <c r="A144">
        <v>143</v>
      </c>
      <c r="B144">
        <f>IF(OR(F143=2,F143=4,F143=6),-45,IF(F143=1,25-INT(Recap!$B$16*100-E143),IF(F143=3,25-INT(Recap!$D$16*100-E143),IF(F143=5,25-INT(Recap!$F$16*100-E143),IF(F143=7,25-INT(Recap!$H$16*100-E143))))))</f>
        <v>2</v>
      </c>
      <c r="C144">
        <f>Recap!$B$9*(100-B144)/100</f>
        <v>3498.6</v>
      </c>
      <c r="D144" s="10">
        <f t="shared" si="3"/>
        <v>439038.6</v>
      </c>
      <c r="E144" s="11">
        <f>INT((Recap!$B$3-D144)/Recap!$B$3*1000)/10</f>
        <v>75.900000000000006</v>
      </c>
      <c r="F144">
        <f>IF(E144/100&gt;0,IF(E144/100&gt;Recap!$C$16,1,IF(E144/100&gt;Recap!$D$16,2,IF(E144/100&gt;Recap!$E$16,3,IF(E144/100&gt;Recap!$F$16,4,IF(E144/100&gt;Recap!$G$16,5,IF(E144/100&gt;Recap!$H$16,6,IF(E144/100&gt;Recap!I158,7,IF(E144/100&gt;Recap!J158,8)))))))))</f>
        <v>1</v>
      </c>
    </row>
    <row r="145" spans="1:6" x14ac:dyDescent="0.3">
      <c r="A145">
        <v>144</v>
      </c>
      <c r="B145">
        <f>IF(OR(F144=2,F144=4,F144=6),-45,IF(F144=1,25-INT(Recap!$B$16*100-E144),IF(F144=3,25-INT(Recap!$D$16*100-E144),IF(F144=5,25-INT(Recap!$F$16*100-E144),IF(F144=7,25-INT(Recap!$H$16*100-E144))))))</f>
        <v>1</v>
      </c>
      <c r="C145">
        <f>Recap!$B$9*(100-B145)/100</f>
        <v>3534.3</v>
      </c>
      <c r="D145" s="10">
        <f t="shared" si="3"/>
        <v>442572.89999999997</v>
      </c>
      <c r="E145" s="11">
        <f>INT((Recap!$B$3-D145)/Recap!$B$3*1000)/10</f>
        <v>75.7</v>
      </c>
      <c r="F145">
        <f>IF(E145/100&gt;0,IF(E145/100&gt;Recap!$C$16,1,IF(E145/100&gt;Recap!$D$16,2,IF(E145/100&gt;Recap!$E$16,3,IF(E145/100&gt;Recap!$F$16,4,IF(E145/100&gt;Recap!$G$16,5,IF(E145/100&gt;Recap!$H$16,6,IF(E145/100&gt;Recap!I159,7,IF(E145/100&gt;Recap!J159,8)))))))))</f>
        <v>1</v>
      </c>
    </row>
    <row r="146" spans="1:6" x14ac:dyDescent="0.3">
      <c r="A146">
        <v>145</v>
      </c>
      <c r="B146">
        <f>IF(OR(F145=2,F145=4,F145=6),-45,IF(F145=1,25-INT(Recap!$B$16*100-E145),IF(F145=3,25-INT(Recap!$D$16*100-E145),IF(F145=5,25-INT(Recap!$F$16*100-E145),IF(F145=7,25-INT(Recap!$H$16*100-E145))))))</f>
        <v>1</v>
      </c>
      <c r="C146">
        <f>Recap!$B$9*(100-B146)/100</f>
        <v>3534.3</v>
      </c>
      <c r="D146" s="10">
        <f t="shared" si="3"/>
        <v>446107.19999999995</v>
      </c>
      <c r="E146" s="11">
        <f>INT((Recap!$B$3-D146)/Recap!$B$3*1000)/10</f>
        <v>75.5</v>
      </c>
      <c r="F146">
        <f>IF(E146/100&gt;0,IF(E146/100&gt;Recap!$C$16,1,IF(E146/100&gt;Recap!$D$16,2,IF(E146/100&gt;Recap!$E$16,3,IF(E146/100&gt;Recap!$F$16,4,IF(E146/100&gt;Recap!$G$16,5,IF(E146/100&gt;Recap!$H$16,6,IF(E146/100&gt;Recap!I160,7,IF(E146/100&gt;Recap!J160,8)))))))))</f>
        <v>1</v>
      </c>
    </row>
    <row r="147" spans="1:6" x14ac:dyDescent="0.3">
      <c r="A147">
        <v>146</v>
      </c>
      <c r="B147">
        <f>IF(OR(F146=2,F146=4,F146=6),-45,IF(F146=1,25-INT(Recap!$B$16*100-E146),IF(F146=3,25-INT(Recap!$D$16*100-E146),IF(F146=5,25-INT(Recap!$F$16*100-E146),IF(F146=7,25-INT(Recap!$H$16*100-E146))))))</f>
        <v>1</v>
      </c>
      <c r="C147">
        <f>Recap!$B$9*(100-B147)/100</f>
        <v>3534.3</v>
      </c>
      <c r="D147" s="10">
        <f t="shared" si="3"/>
        <v>449641.49999999994</v>
      </c>
      <c r="E147" s="11">
        <f>INT((Recap!$B$3-D147)/Recap!$B$3*1000)/10</f>
        <v>75.3</v>
      </c>
      <c r="F147">
        <f>IF(E147/100&gt;0,IF(E147/100&gt;Recap!$C$16,1,IF(E147/100&gt;Recap!$D$16,2,IF(E147/100&gt;Recap!$E$16,3,IF(E147/100&gt;Recap!$F$16,4,IF(E147/100&gt;Recap!$G$16,5,IF(E147/100&gt;Recap!$H$16,6,IF(E147/100&gt;Recap!I161,7,IF(E147/100&gt;Recap!J161,8)))))))))</f>
        <v>1</v>
      </c>
    </row>
    <row r="148" spans="1:6" x14ac:dyDescent="0.3">
      <c r="A148">
        <v>147</v>
      </c>
      <c r="B148">
        <f>IF(OR(F147=2,F147=4,F147=6),-45,IF(F147=1,25-INT(Recap!$B$16*100-E147),IF(F147=3,25-INT(Recap!$D$16*100-E147),IF(F147=5,25-INT(Recap!$F$16*100-E147),IF(F147=7,25-INT(Recap!$H$16*100-E147))))))</f>
        <v>1</v>
      </c>
      <c r="C148">
        <f>Recap!$B$9*(100-B148)/100</f>
        <v>3534.3</v>
      </c>
      <c r="D148" s="10">
        <f t="shared" si="3"/>
        <v>453175.79999999993</v>
      </c>
      <c r="E148" s="11">
        <f>INT((Recap!$B$3-D148)/Recap!$B$3*1000)/10</f>
        <v>75.099999999999994</v>
      </c>
      <c r="F148">
        <f>IF(E148/100&gt;0,IF(E148/100&gt;Recap!$C$16,1,IF(E148/100&gt;Recap!$D$16,2,IF(E148/100&gt;Recap!$E$16,3,IF(E148/100&gt;Recap!$F$16,4,IF(E148/100&gt;Recap!$G$16,5,IF(E148/100&gt;Recap!$H$16,6,IF(E148/100&gt;Recap!I162,7,IF(E148/100&gt;Recap!J162,8)))))))))</f>
        <v>1</v>
      </c>
    </row>
    <row r="149" spans="1:6" x14ac:dyDescent="0.3">
      <c r="A149">
        <v>148</v>
      </c>
      <c r="B149">
        <f>IF(OR(F148=2,F148=4,F148=6),-45,IF(F148=1,25-INT(Recap!$B$16*100-E148),IF(F148=3,25-INT(Recap!$D$16*100-E148),IF(F148=5,25-INT(Recap!$F$16*100-E148),IF(F148=7,25-INT(Recap!$H$16*100-E148))))))</f>
        <v>1</v>
      </c>
      <c r="C149">
        <f>Recap!$B$9*(100-B149)/100</f>
        <v>3534.3</v>
      </c>
      <c r="D149" s="10">
        <f t="shared" si="3"/>
        <v>456710.09999999992</v>
      </c>
      <c r="E149" s="11">
        <f>INT((Recap!$B$3-D149)/Recap!$B$3*1000)/10</f>
        <v>74.900000000000006</v>
      </c>
      <c r="F149">
        <f>IF(E149/100&gt;0,IF(E149/100&gt;Recap!$C$16,1,IF(E149/100&gt;Recap!$D$16,2,IF(E149/100&gt;Recap!$E$16,3,IF(E149/100&gt;Recap!$F$16,4,IF(E149/100&gt;Recap!$G$16,5,IF(E149/100&gt;Recap!$H$16,6,IF(E149/100&gt;Recap!I163,7,IF(E149/100&gt;Recap!J163,8)))))))))</f>
        <v>2</v>
      </c>
    </row>
    <row r="150" spans="1:6" x14ac:dyDescent="0.3">
      <c r="A150">
        <v>149</v>
      </c>
      <c r="B150">
        <f>IF(OR(F149=2,F149=4,F149=6),-45,IF(F149=1,25-INT(Recap!$B$16*100-E149),IF(F149=3,25-INT(Recap!$D$16*100-E149),IF(F149=5,25-INT(Recap!$F$16*100-E149),IF(F149=7,25-INT(Recap!$H$16*100-E149))))))</f>
        <v>-45</v>
      </c>
      <c r="C150">
        <f>Recap!$B$9*(100-B150)/100</f>
        <v>5176.5</v>
      </c>
      <c r="D150" s="10">
        <f t="shared" ref="D150:D213" si="4">D149+C150</f>
        <v>461886.59999999992</v>
      </c>
      <c r="E150" s="11">
        <f>INT((Recap!$B$3-D150)/Recap!$B$3*1000)/10</f>
        <v>74.599999999999994</v>
      </c>
      <c r="F150">
        <f>IF(E150/100&gt;0,IF(E150/100&gt;Recap!$C$16,1,IF(E150/100&gt;Recap!$D$16,2,IF(E150/100&gt;Recap!$E$16,3,IF(E150/100&gt;Recap!$F$16,4,IF(E150/100&gt;Recap!$G$16,5,IF(E150/100&gt;Recap!$H$16,6,IF(E150/100&gt;Recap!I164,7,IF(E150/100&gt;Recap!J164,8)))))))))</f>
        <v>2</v>
      </c>
    </row>
    <row r="151" spans="1:6" x14ac:dyDescent="0.3">
      <c r="A151">
        <v>150</v>
      </c>
      <c r="B151">
        <f>IF(OR(F150=2,F150=4,F150=6),-45,IF(F150=1,25-INT(Recap!$B$16*100-E150),IF(F150=3,25-INT(Recap!$D$16*100-E150),IF(F150=5,25-INT(Recap!$F$16*100-E150),IF(F150=7,25-INT(Recap!$H$16*100-E150))))))</f>
        <v>-45</v>
      </c>
      <c r="C151">
        <f>Recap!$B$9*(100-B151)/100</f>
        <v>5176.5</v>
      </c>
      <c r="D151" s="10">
        <f t="shared" si="4"/>
        <v>467063.09999999992</v>
      </c>
      <c r="E151" s="11">
        <f>INT((Recap!$B$3-D151)/Recap!$B$3*1000)/10</f>
        <v>74.3</v>
      </c>
      <c r="F151">
        <f>IF(E151/100&gt;0,IF(E151/100&gt;Recap!$C$16,1,IF(E151/100&gt;Recap!$D$16,2,IF(E151/100&gt;Recap!$E$16,3,IF(E151/100&gt;Recap!$F$16,4,IF(E151/100&gt;Recap!$G$16,5,IF(E151/100&gt;Recap!$H$16,6,IF(E151/100&gt;Recap!I165,7,IF(E151/100&gt;Recap!J165,8)))))))))</f>
        <v>2</v>
      </c>
    </row>
    <row r="152" spans="1:6" x14ac:dyDescent="0.3">
      <c r="A152">
        <v>151</v>
      </c>
      <c r="B152">
        <f>IF(OR(F151=2,F151=4,F151=6),-45,IF(F151=1,25-INT(Recap!$B$16*100-E151),IF(F151=3,25-INT(Recap!$D$16*100-E151),IF(F151=5,25-INT(Recap!$F$16*100-E151),IF(F151=7,25-INT(Recap!$H$16*100-E151))))))</f>
        <v>-45</v>
      </c>
      <c r="C152">
        <f>Recap!$B$9*(100-B152)/100</f>
        <v>5176.5</v>
      </c>
      <c r="D152" s="10">
        <f t="shared" si="4"/>
        <v>472239.59999999992</v>
      </c>
      <c r="E152" s="11">
        <f>INT((Recap!$B$3-D152)/Recap!$B$3*1000)/10</f>
        <v>74.099999999999994</v>
      </c>
      <c r="F152">
        <f>IF(E152/100&gt;0,IF(E152/100&gt;Recap!$C$16,1,IF(E152/100&gt;Recap!$D$16,2,IF(E152/100&gt;Recap!$E$16,3,IF(E152/100&gt;Recap!$F$16,4,IF(E152/100&gt;Recap!$G$16,5,IF(E152/100&gt;Recap!$H$16,6,IF(E152/100&gt;Recap!I166,7,IF(E152/100&gt;Recap!J166,8)))))))))</f>
        <v>2</v>
      </c>
    </row>
    <row r="153" spans="1:6" x14ac:dyDescent="0.3">
      <c r="A153">
        <v>152</v>
      </c>
      <c r="B153">
        <f>IF(OR(F152=2,F152=4,F152=6),-45,IF(F152=1,25-INT(Recap!$B$16*100-E152),IF(F152=3,25-INT(Recap!$D$16*100-E152),IF(F152=5,25-INT(Recap!$F$16*100-E152),IF(F152=7,25-INT(Recap!$H$16*100-E152))))))</f>
        <v>-45</v>
      </c>
      <c r="C153">
        <f>Recap!$B$9*(100-B153)/100</f>
        <v>5176.5</v>
      </c>
      <c r="D153" s="10">
        <f t="shared" si="4"/>
        <v>477416.09999999992</v>
      </c>
      <c r="E153" s="11">
        <f>INT((Recap!$B$3-D153)/Recap!$B$3*1000)/10</f>
        <v>73.8</v>
      </c>
      <c r="F153">
        <f>IF(E153/100&gt;0,IF(E153/100&gt;Recap!$C$16,1,IF(E153/100&gt;Recap!$D$16,2,IF(E153/100&gt;Recap!$E$16,3,IF(E153/100&gt;Recap!$F$16,4,IF(E153/100&gt;Recap!$G$16,5,IF(E153/100&gt;Recap!$H$16,6,IF(E153/100&gt;Recap!I167,7,IF(E153/100&gt;Recap!J167,8)))))))))</f>
        <v>2</v>
      </c>
    </row>
    <row r="154" spans="1:6" x14ac:dyDescent="0.3">
      <c r="A154">
        <v>153</v>
      </c>
      <c r="B154">
        <f>IF(OR(F153=2,F153=4,F153=6),-45,IF(F153=1,25-INT(Recap!$B$16*100-E153),IF(F153=3,25-INT(Recap!$D$16*100-E153),IF(F153=5,25-INT(Recap!$F$16*100-E153),IF(F153=7,25-INT(Recap!$H$16*100-E153))))))</f>
        <v>-45</v>
      </c>
      <c r="C154">
        <f>Recap!$B$9*(100-B154)/100</f>
        <v>5176.5</v>
      </c>
      <c r="D154" s="10">
        <f t="shared" si="4"/>
        <v>482592.59999999992</v>
      </c>
      <c r="E154" s="11">
        <f>INT((Recap!$B$3-D154)/Recap!$B$3*1000)/10</f>
        <v>73.5</v>
      </c>
      <c r="F154">
        <f>IF(E154/100&gt;0,IF(E154/100&gt;Recap!$C$16,1,IF(E154/100&gt;Recap!$D$16,2,IF(E154/100&gt;Recap!$E$16,3,IF(E154/100&gt;Recap!$F$16,4,IF(E154/100&gt;Recap!$G$16,5,IF(E154/100&gt;Recap!$H$16,6,IF(E154/100&gt;Recap!I168,7,IF(E154/100&gt;Recap!J168,8)))))))))</f>
        <v>2</v>
      </c>
    </row>
    <row r="155" spans="1:6" x14ac:dyDescent="0.3">
      <c r="A155">
        <v>154</v>
      </c>
      <c r="B155">
        <f>IF(OR(F154=2,F154=4,F154=6),-45,IF(F154=1,25-INT(Recap!$B$16*100-E154),IF(F154=3,25-INT(Recap!$D$16*100-E154),IF(F154=5,25-INT(Recap!$F$16*100-E154),IF(F154=7,25-INT(Recap!$H$16*100-E154))))))</f>
        <v>-45</v>
      </c>
      <c r="C155">
        <f>Recap!$B$9*(100-B155)/100</f>
        <v>5176.5</v>
      </c>
      <c r="D155" s="10">
        <f t="shared" si="4"/>
        <v>487769.09999999992</v>
      </c>
      <c r="E155" s="11">
        <f>INT((Recap!$B$3-D155)/Recap!$B$3*1000)/10</f>
        <v>73.2</v>
      </c>
      <c r="F155">
        <f>IF(E155/100&gt;0,IF(E155/100&gt;Recap!$C$16,1,IF(E155/100&gt;Recap!$D$16,2,IF(E155/100&gt;Recap!$E$16,3,IF(E155/100&gt;Recap!$F$16,4,IF(E155/100&gt;Recap!$G$16,5,IF(E155/100&gt;Recap!$H$16,6,IF(E155/100&gt;Recap!I169,7,IF(E155/100&gt;Recap!J169,8)))))))))</f>
        <v>2</v>
      </c>
    </row>
    <row r="156" spans="1:6" x14ac:dyDescent="0.3">
      <c r="A156">
        <v>155</v>
      </c>
      <c r="B156">
        <f>IF(OR(F155=2,F155=4,F155=6),-45,IF(F155=1,25-INT(Recap!$B$16*100-E155),IF(F155=3,25-INT(Recap!$D$16*100-E155),IF(F155=5,25-INT(Recap!$F$16*100-E155),IF(F155=7,25-INT(Recap!$H$16*100-E155))))))</f>
        <v>-45</v>
      </c>
      <c r="C156">
        <f>Recap!$B$9*(100-B156)/100</f>
        <v>5176.5</v>
      </c>
      <c r="D156" s="10">
        <f t="shared" si="4"/>
        <v>492945.59999999992</v>
      </c>
      <c r="E156" s="11">
        <f>INT((Recap!$B$3-D156)/Recap!$B$3*1000)/10</f>
        <v>72.900000000000006</v>
      </c>
      <c r="F156">
        <f>IF(E156/100&gt;0,IF(E156/100&gt;Recap!$C$16,1,IF(E156/100&gt;Recap!$D$16,2,IF(E156/100&gt;Recap!$E$16,3,IF(E156/100&gt;Recap!$F$16,4,IF(E156/100&gt;Recap!$G$16,5,IF(E156/100&gt;Recap!$H$16,6,IF(E156/100&gt;Recap!I170,7,IF(E156/100&gt;Recap!J170,8)))))))))</f>
        <v>2</v>
      </c>
    </row>
    <row r="157" spans="1:6" x14ac:dyDescent="0.3">
      <c r="A157">
        <v>156</v>
      </c>
      <c r="B157">
        <f>IF(OR(F156=2,F156=4,F156=6),-45,IF(F156=1,25-INT(Recap!$B$16*100-E156),IF(F156=3,25-INT(Recap!$D$16*100-E156),IF(F156=5,25-INT(Recap!$F$16*100-E156),IF(F156=7,25-INT(Recap!$H$16*100-E156))))))</f>
        <v>-45</v>
      </c>
      <c r="C157">
        <f>Recap!$B$9*(100-B157)/100</f>
        <v>5176.5</v>
      </c>
      <c r="D157" s="10">
        <f t="shared" si="4"/>
        <v>498122.09999999992</v>
      </c>
      <c r="E157" s="11">
        <f>INT((Recap!$B$3-D157)/Recap!$B$3*1000)/10</f>
        <v>72.599999999999994</v>
      </c>
      <c r="F157">
        <f>IF(E157/100&gt;0,IF(E157/100&gt;Recap!$C$16,1,IF(E157/100&gt;Recap!$D$16,2,IF(E157/100&gt;Recap!$E$16,3,IF(E157/100&gt;Recap!$F$16,4,IF(E157/100&gt;Recap!$G$16,5,IF(E157/100&gt;Recap!$H$16,6,IF(E157/100&gt;Recap!I171,7,IF(E157/100&gt;Recap!J171,8)))))))))</f>
        <v>2</v>
      </c>
    </row>
    <row r="158" spans="1:6" x14ac:dyDescent="0.3">
      <c r="A158">
        <v>157</v>
      </c>
      <c r="B158">
        <f>IF(OR(F157=2,F157=4,F157=6),-45,IF(F157=1,25-INT(Recap!$B$16*100-E157),IF(F157=3,25-INT(Recap!$D$16*100-E157),IF(F157=5,25-INT(Recap!$F$16*100-E157),IF(F157=7,25-INT(Recap!$H$16*100-E157))))))</f>
        <v>-45</v>
      </c>
      <c r="C158">
        <f>Recap!$B$9*(100-B158)/100</f>
        <v>5176.5</v>
      </c>
      <c r="D158" s="10">
        <f t="shared" si="4"/>
        <v>503298.59999999992</v>
      </c>
      <c r="E158" s="11">
        <f>INT((Recap!$B$3-D158)/Recap!$B$3*1000)/10</f>
        <v>72.400000000000006</v>
      </c>
      <c r="F158">
        <f>IF(E158/100&gt;0,IF(E158/100&gt;Recap!$C$16,1,IF(E158/100&gt;Recap!$D$16,2,IF(E158/100&gt;Recap!$E$16,3,IF(E158/100&gt;Recap!$F$16,4,IF(E158/100&gt;Recap!$G$16,5,IF(E158/100&gt;Recap!$H$16,6,IF(E158/100&gt;Recap!I172,7,IF(E158/100&gt;Recap!J172,8)))))))))</f>
        <v>2</v>
      </c>
    </row>
    <row r="159" spans="1:6" x14ac:dyDescent="0.3">
      <c r="A159">
        <v>158</v>
      </c>
      <c r="B159">
        <f>IF(OR(F158=2,F158=4,F158=6),-45,IF(F158=1,25-INT(Recap!$B$16*100-E158),IF(F158=3,25-INT(Recap!$D$16*100-E158),IF(F158=5,25-INT(Recap!$F$16*100-E158),IF(F158=7,25-INT(Recap!$H$16*100-E158))))))</f>
        <v>-45</v>
      </c>
      <c r="C159">
        <f>Recap!$B$9*(100-B159)/100</f>
        <v>5176.5</v>
      </c>
      <c r="D159" s="10">
        <f t="shared" si="4"/>
        <v>508475.09999999992</v>
      </c>
      <c r="E159" s="11">
        <f>INT((Recap!$B$3-D159)/Recap!$B$3*1000)/10</f>
        <v>72.099999999999994</v>
      </c>
      <c r="F159">
        <f>IF(E159/100&gt;0,IF(E159/100&gt;Recap!$C$16,1,IF(E159/100&gt;Recap!$D$16,2,IF(E159/100&gt;Recap!$E$16,3,IF(E159/100&gt;Recap!$F$16,4,IF(E159/100&gt;Recap!$G$16,5,IF(E159/100&gt;Recap!$H$16,6,IF(E159/100&gt;Recap!I173,7,IF(E159/100&gt;Recap!J173,8)))))))))</f>
        <v>2</v>
      </c>
    </row>
    <row r="160" spans="1:6" x14ac:dyDescent="0.3">
      <c r="A160">
        <v>159</v>
      </c>
      <c r="B160">
        <f>IF(OR(F159=2,F159=4,F159=6),-45,IF(F159=1,25-INT(Recap!$B$16*100-E159),IF(F159=3,25-INT(Recap!$D$16*100-E159),IF(F159=5,25-INT(Recap!$F$16*100-E159),IF(F159=7,25-INT(Recap!$H$16*100-E159))))))</f>
        <v>-45</v>
      </c>
      <c r="C160">
        <f>Recap!$B$9*(100-B160)/100</f>
        <v>5176.5</v>
      </c>
      <c r="D160" s="10">
        <f t="shared" si="4"/>
        <v>513651.59999999992</v>
      </c>
      <c r="E160" s="11">
        <f>INT((Recap!$B$3-D160)/Recap!$B$3*1000)/10</f>
        <v>71.8</v>
      </c>
      <c r="F160">
        <f>IF(E160/100&gt;0,IF(E160/100&gt;Recap!$C$16,1,IF(E160/100&gt;Recap!$D$16,2,IF(E160/100&gt;Recap!$E$16,3,IF(E160/100&gt;Recap!$F$16,4,IF(E160/100&gt;Recap!$G$16,5,IF(E160/100&gt;Recap!$H$16,6,IF(E160/100&gt;Recap!I174,7,IF(E160/100&gt;Recap!J174,8)))))))))</f>
        <v>2</v>
      </c>
    </row>
    <row r="161" spans="1:6" x14ac:dyDescent="0.3">
      <c r="A161">
        <v>160</v>
      </c>
      <c r="B161">
        <f>IF(OR(F160=2,F160=4,F160=6),-45,IF(F160=1,25-INT(Recap!$B$16*100-E160),IF(F160=3,25-INT(Recap!$D$16*100-E160),IF(F160=5,25-INT(Recap!$F$16*100-E160),IF(F160=7,25-INT(Recap!$H$16*100-E160))))))</f>
        <v>-45</v>
      </c>
      <c r="C161">
        <f>Recap!$B$9*(100-B161)/100</f>
        <v>5176.5</v>
      </c>
      <c r="D161" s="10">
        <f t="shared" si="4"/>
        <v>518828.09999999992</v>
      </c>
      <c r="E161" s="11">
        <f>INT((Recap!$B$3-D161)/Recap!$B$3*1000)/10</f>
        <v>71.5</v>
      </c>
      <c r="F161">
        <f>IF(E161/100&gt;0,IF(E161/100&gt;Recap!$C$16,1,IF(E161/100&gt;Recap!$D$16,2,IF(E161/100&gt;Recap!$E$16,3,IF(E161/100&gt;Recap!$F$16,4,IF(E161/100&gt;Recap!$G$16,5,IF(E161/100&gt;Recap!$H$16,6,IF(E161/100&gt;Recap!I175,7,IF(E161/100&gt;Recap!J175,8)))))))))</f>
        <v>2</v>
      </c>
    </row>
    <row r="162" spans="1:6" x14ac:dyDescent="0.3">
      <c r="A162">
        <v>161</v>
      </c>
      <c r="B162">
        <f>IF(OR(F161=2,F161=4,F161=6),-45,IF(F161=1,25-INT(Recap!$B$16*100-E161),IF(F161=3,25-INT(Recap!$D$16*100-E161),IF(F161=5,25-INT(Recap!$F$16*100-E161),IF(F161=7,25-INT(Recap!$H$16*100-E161))))))</f>
        <v>-45</v>
      </c>
      <c r="C162">
        <f>Recap!$B$9*(100-B162)/100</f>
        <v>5176.5</v>
      </c>
      <c r="D162" s="10">
        <f t="shared" si="4"/>
        <v>524004.59999999992</v>
      </c>
      <c r="E162" s="11">
        <f>INT((Recap!$B$3-D162)/Recap!$B$3*1000)/10</f>
        <v>71.2</v>
      </c>
      <c r="F162">
        <f>IF(E162/100&gt;0,IF(E162/100&gt;Recap!$C$16,1,IF(E162/100&gt;Recap!$D$16,2,IF(E162/100&gt;Recap!$E$16,3,IF(E162/100&gt;Recap!$F$16,4,IF(E162/100&gt;Recap!$G$16,5,IF(E162/100&gt;Recap!$H$16,6,IF(E162/100&gt;Recap!I176,7,IF(E162/100&gt;Recap!J176,8)))))))))</f>
        <v>2</v>
      </c>
    </row>
    <row r="163" spans="1:6" x14ac:dyDescent="0.3">
      <c r="A163">
        <v>162</v>
      </c>
      <c r="B163">
        <f>IF(OR(F162=2,F162=4,F162=6),-45,IF(F162=1,25-INT(Recap!$B$16*100-E162),IF(F162=3,25-INT(Recap!$D$16*100-E162),IF(F162=5,25-INT(Recap!$F$16*100-E162),IF(F162=7,25-INT(Recap!$H$16*100-E162))))))</f>
        <v>-45</v>
      </c>
      <c r="C163">
        <f>Recap!$B$9*(100-B163)/100</f>
        <v>5176.5</v>
      </c>
      <c r="D163" s="10">
        <f t="shared" si="4"/>
        <v>529181.09999999986</v>
      </c>
      <c r="E163" s="11">
        <f>INT((Recap!$B$3-D163)/Recap!$B$3*1000)/10</f>
        <v>70.900000000000006</v>
      </c>
      <c r="F163">
        <f>IF(E163/100&gt;0,IF(E163/100&gt;Recap!$C$16,1,IF(E163/100&gt;Recap!$D$16,2,IF(E163/100&gt;Recap!$E$16,3,IF(E163/100&gt;Recap!$F$16,4,IF(E163/100&gt;Recap!$G$16,5,IF(E163/100&gt;Recap!$H$16,6,IF(E163/100&gt;Recap!I177,7,IF(E163/100&gt;Recap!J177,8)))))))))</f>
        <v>2</v>
      </c>
    </row>
    <row r="164" spans="1:6" x14ac:dyDescent="0.3">
      <c r="A164">
        <v>163</v>
      </c>
      <c r="B164">
        <f>IF(OR(F163=2,F163=4,F163=6),-45,IF(F163=1,25-INT(Recap!$B$16*100-E163),IF(F163=3,25-INT(Recap!$D$16*100-E163),IF(F163=5,25-INT(Recap!$F$16*100-E163),IF(F163=7,25-INT(Recap!$H$16*100-E163))))))</f>
        <v>-45</v>
      </c>
      <c r="C164">
        <f>Recap!$B$9*(100-B164)/100</f>
        <v>5176.5</v>
      </c>
      <c r="D164" s="10">
        <f t="shared" si="4"/>
        <v>534357.59999999986</v>
      </c>
      <c r="E164" s="11">
        <f>INT((Recap!$B$3-D164)/Recap!$B$3*1000)/10</f>
        <v>70.7</v>
      </c>
      <c r="F164">
        <f>IF(E164/100&gt;0,IF(E164/100&gt;Recap!$C$16,1,IF(E164/100&gt;Recap!$D$16,2,IF(E164/100&gt;Recap!$E$16,3,IF(E164/100&gt;Recap!$F$16,4,IF(E164/100&gt;Recap!$G$16,5,IF(E164/100&gt;Recap!$H$16,6,IF(E164/100&gt;Recap!I178,7,IF(E164/100&gt;Recap!J178,8)))))))))</f>
        <v>3</v>
      </c>
    </row>
    <row r="165" spans="1:6" x14ac:dyDescent="0.3">
      <c r="A165">
        <v>164</v>
      </c>
      <c r="B165">
        <f>IF(OR(F164=2,F164=4,F164=6),-45,IF(F164=1,25-INT(Recap!$B$16*100-E164),IF(F164=3,25-INT(Recap!$D$16*100-E164),IF(F164=5,25-INT(Recap!$F$16*100-E164),IF(F164=7,25-INT(Recap!$H$16*100-E164))))))</f>
        <v>25</v>
      </c>
      <c r="C165">
        <f>Recap!$B$9*(100-B165)/100</f>
        <v>2677.5</v>
      </c>
      <c r="D165" s="10">
        <f t="shared" si="4"/>
        <v>537035.09999999986</v>
      </c>
      <c r="E165" s="11">
        <f>INT((Recap!$B$3-D165)/Recap!$B$3*1000)/10</f>
        <v>70.5</v>
      </c>
      <c r="F165">
        <f>IF(E165/100&gt;0,IF(E165/100&gt;Recap!$C$16,1,IF(E165/100&gt;Recap!$D$16,2,IF(E165/100&gt;Recap!$E$16,3,IF(E165/100&gt;Recap!$F$16,4,IF(E165/100&gt;Recap!$G$16,5,IF(E165/100&gt;Recap!$H$16,6,IF(E165/100&gt;Recap!I179,7,IF(E165/100&gt;Recap!J179,8)))))))))</f>
        <v>3</v>
      </c>
    </row>
    <row r="166" spans="1:6" x14ac:dyDescent="0.3">
      <c r="A166">
        <v>165</v>
      </c>
      <c r="B166">
        <f>IF(OR(F165=2,F165=4,F165=6),-45,IF(F165=1,25-INT(Recap!$B$16*100-E165),IF(F165=3,25-INT(Recap!$D$16*100-E165),IF(F165=5,25-INT(Recap!$F$16*100-E165),IF(F165=7,25-INT(Recap!$H$16*100-E165))))))</f>
        <v>25</v>
      </c>
      <c r="C166">
        <f>Recap!$B$9*(100-B166)/100</f>
        <v>2677.5</v>
      </c>
      <c r="D166" s="10">
        <f t="shared" si="4"/>
        <v>539712.59999999986</v>
      </c>
      <c r="E166" s="11">
        <f>INT((Recap!$B$3-D166)/Recap!$B$3*1000)/10</f>
        <v>70.400000000000006</v>
      </c>
      <c r="F166">
        <f>IF(E166/100&gt;0,IF(E166/100&gt;Recap!$C$16,1,IF(E166/100&gt;Recap!$D$16,2,IF(E166/100&gt;Recap!$E$16,3,IF(E166/100&gt;Recap!$F$16,4,IF(E166/100&gt;Recap!$G$16,5,IF(E166/100&gt;Recap!$H$16,6,IF(E166/100&gt;Recap!I180,7,IF(E166/100&gt;Recap!J180,8)))))))))</f>
        <v>3</v>
      </c>
    </row>
    <row r="167" spans="1:6" x14ac:dyDescent="0.3">
      <c r="A167">
        <v>166</v>
      </c>
      <c r="B167">
        <f>IF(OR(F166=2,F166=4,F166=6),-45,IF(F166=1,25-INT(Recap!$B$16*100-E166),IF(F166=3,25-INT(Recap!$D$16*100-E166),IF(F166=5,25-INT(Recap!$F$16*100-E166),IF(F166=7,25-INT(Recap!$H$16*100-E166))))))</f>
        <v>25</v>
      </c>
      <c r="C167">
        <f>Recap!$B$9*(100-B167)/100</f>
        <v>2677.5</v>
      </c>
      <c r="D167" s="10">
        <f t="shared" si="4"/>
        <v>542390.09999999986</v>
      </c>
      <c r="E167" s="11">
        <f>INT((Recap!$B$3-D167)/Recap!$B$3*1000)/10</f>
        <v>70.2</v>
      </c>
      <c r="F167">
        <f>IF(E167/100&gt;0,IF(E167/100&gt;Recap!$C$16,1,IF(E167/100&gt;Recap!$D$16,2,IF(E167/100&gt;Recap!$E$16,3,IF(E167/100&gt;Recap!$F$16,4,IF(E167/100&gt;Recap!$G$16,5,IF(E167/100&gt;Recap!$H$16,6,IF(E167/100&gt;Recap!I181,7,IF(E167/100&gt;Recap!J181,8)))))))))</f>
        <v>3</v>
      </c>
    </row>
    <row r="168" spans="1:6" x14ac:dyDescent="0.3">
      <c r="A168">
        <v>167</v>
      </c>
      <c r="B168">
        <f>IF(OR(F167=2,F167=4,F167=6),-45,IF(F167=1,25-INT(Recap!$B$16*100-E167),IF(F167=3,25-INT(Recap!$D$16*100-E167),IF(F167=5,25-INT(Recap!$F$16*100-E167),IF(F167=7,25-INT(Recap!$H$16*100-E167))))))</f>
        <v>25</v>
      </c>
      <c r="C168">
        <f>Recap!$B$9*(100-B168)/100</f>
        <v>2677.5</v>
      </c>
      <c r="D168" s="10">
        <f t="shared" si="4"/>
        <v>545067.59999999986</v>
      </c>
      <c r="E168" s="11">
        <f>INT((Recap!$B$3-D168)/Recap!$B$3*1000)/10</f>
        <v>70.099999999999994</v>
      </c>
      <c r="F168">
        <f>IF(E168/100&gt;0,IF(E168/100&gt;Recap!$C$16,1,IF(E168/100&gt;Recap!$D$16,2,IF(E168/100&gt;Recap!$E$16,3,IF(E168/100&gt;Recap!$F$16,4,IF(E168/100&gt;Recap!$G$16,5,IF(E168/100&gt;Recap!$H$16,6,IF(E168/100&gt;Recap!I182,7,IF(E168/100&gt;Recap!J182,8)))))))))</f>
        <v>3</v>
      </c>
    </row>
    <row r="169" spans="1:6" x14ac:dyDescent="0.3">
      <c r="A169">
        <v>168</v>
      </c>
      <c r="B169">
        <f>IF(OR(F168=2,F168=4,F168=6),-45,IF(F168=1,25-INT(Recap!$B$16*100-E168),IF(F168=3,25-INT(Recap!$D$16*100-E168),IF(F168=5,25-INT(Recap!$F$16*100-E168),IF(F168=7,25-INT(Recap!$H$16*100-E168))))))</f>
        <v>25</v>
      </c>
      <c r="C169">
        <f>Recap!$B$9*(100-B169)/100</f>
        <v>2677.5</v>
      </c>
      <c r="D169" s="10">
        <f t="shared" si="4"/>
        <v>547745.09999999986</v>
      </c>
      <c r="E169" s="11">
        <f>INT((Recap!$B$3-D169)/Recap!$B$3*1000)/10</f>
        <v>69.900000000000006</v>
      </c>
      <c r="F169">
        <f>IF(E169/100&gt;0,IF(E169/100&gt;Recap!$C$16,1,IF(E169/100&gt;Recap!$D$16,2,IF(E169/100&gt;Recap!$E$16,3,IF(E169/100&gt;Recap!$F$16,4,IF(E169/100&gt;Recap!$G$16,5,IF(E169/100&gt;Recap!$H$16,6,IF(E169/100&gt;Recap!I183,7,IF(E169/100&gt;Recap!J183,8)))))))))</f>
        <v>3</v>
      </c>
    </row>
    <row r="170" spans="1:6" x14ac:dyDescent="0.3">
      <c r="A170">
        <v>169</v>
      </c>
      <c r="B170">
        <f>IF(OR(F169=2,F169=4,F169=6),-45,IF(F169=1,25-INT(Recap!$B$16*100-E169),IF(F169=3,25-INT(Recap!$D$16*100-E169),IF(F169=5,25-INT(Recap!$F$16*100-E169),IF(F169=7,25-INT(Recap!$H$16*100-E169))))))</f>
        <v>25</v>
      </c>
      <c r="C170">
        <f>Recap!$B$9*(100-B170)/100</f>
        <v>2677.5</v>
      </c>
      <c r="D170" s="10">
        <f t="shared" si="4"/>
        <v>550422.59999999986</v>
      </c>
      <c r="E170" s="11">
        <f>INT((Recap!$B$3-D170)/Recap!$B$3*1000)/10</f>
        <v>69.8</v>
      </c>
      <c r="F170">
        <f>IF(E170/100&gt;0,IF(E170/100&gt;Recap!$C$16,1,IF(E170/100&gt;Recap!$D$16,2,IF(E170/100&gt;Recap!$E$16,3,IF(E170/100&gt;Recap!$F$16,4,IF(E170/100&gt;Recap!$G$16,5,IF(E170/100&gt;Recap!$H$16,6,IF(E170/100&gt;Recap!I184,7,IF(E170/100&gt;Recap!J184,8)))))))))</f>
        <v>3</v>
      </c>
    </row>
    <row r="171" spans="1:6" x14ac:dyDescent="0.3">
      <c r="A171">
        <v>170</v>
      </c>
      <c r="B171">
        <f>IF(OR(F170=2,F170=4,F170=6),-45,IF(F170=1,25-INT(Recap!$B$16*100-E170),IF(F170=3,25-INT(Recap!$D$16*100-E170),IF(F170=5,25-INT(Recap!$F$16*100-E170),IF(F170=7,25-INT(Recap!$H$16*100-E170))))))</f>
        <v>25</v>
      </c>
      <c r="C171">
        <f>Recap!$B$9*(100-B171)/100</f>
        <v>2677.5</v>
      </c>
      <c r="D171" s="10">
        <f t="shared" si="4"/>
        <v>553100.09999999986</v>
      </c>
      <c r="E171" s="11">
        <f>INT((Recap!$B$3-D171)/Recap!$B$3*1000)/10</f>
        <v>69.599999999999994</v>
      </c>
      <c r="F171">
        <f>IF(E171/100&gt;0,IF(E171/100&gt;Recap!$C$16,1,IF(E171/100&gt;Recap!$D$16,2,IF(E171/100&gt;Recap!$E$16,3,IF(E171/100&gt;Recap!$F$16,4,IF(E171/100&gt;Recap!$G$16,5,IF(E171/100&gt;Recap!$H$16,6,IF(E171/100&gt;Recap!I185,7,IF(E171/100&gt;Recap!J185,8)))))))))</f>
        <v>3</v>
      </c>
    </row>
    <row r="172" spans="1:6" x14ac:dyDescent="0.3">
      <c r="A172">
        <v>171</v>
      </c>
      <c r="B172">
        <f>IF(OR(F171=2,F171=4,F171=6),-45,IF(F171=1,25-INT(Recap!$B$16*100-E171),IF(F171=3,25-INT(Recap!$D$16*100-E171),IF(F171=5,25-INT(Recap!$F$16*100-E171),IF(F171=7,25-INT(Recap!$H$16*100-E171))))))</f>
        <v>24</v>
      </c>
      <c r="C172">
        <f>Recap!$B$9*(100-B172)/100</f>
        <v>2713.2</v>
      </c>
      <c r="D172" s="10">
        <f t="shared" si="4"/>
        <v>555813.29999999981</v>
      </c>
      <c r="E172" s="11">
        <f>INT((Recap!$B$3-D172)/Recap!$B$3*1000)/10</f>
        <v>69.5</v>
      </c>
      <c r="F172">
        <f>IF(E172/100&gt;0,IF(E172/100&gt;Recap!$C$16,1,IF(E172/100&gt;Recap!$D$16,2,IF(E172/100&gt;Recap!$E$16,3,IF(E172/100&gt;Recap!$F$16,4,IF(E172/100&gt;Recap!$G$16,5,IF(E172/100&gt;Recap!$H$16,6,IF(E172/100&gt;Recap!I186,7,IF(E172/100&gt;Recap!J186,8)))))))))</f>
        <v>3</v>
      </c>
    </row>
    <row r="173" spans="1:6" x14ac:dyDescent="0.3">
      <c r="A173">
        <v>172</v>
      </c>
      <c r="B173">
        <f>IF(OR(F172=2,F172=4,F172=6),-45,IF(F172=1,25-INT(Recap!$B$16*100-E172),IF(F172=3,25-INT(Recap!$D$16*100-E172),IF(F172=5,25-INT(Recap!$F$16*100-E172),IF(F172=7,25-INT(Recap!$H$16*100-E172))))))</f>
        <v>24</v>
      </c>
      <c r="C173">
        <f>Recap!$B$9*(100-B173)/100</f>
        <v>2713.2</v>
      </c>
      <c r="D173" s="10">
        <f t="shared" si="4"/>
        <v>558526.49999999977</v>
      </c>
      <c r="E173" s="11">
        <f>INT((Recap!$B$3-D173)/Recap!$B$3*1000)/10</f>
        <v>69.3</v>
      </c>
      <c r="F173">
        <f>IF(E173/100&gt;0,IF(E173/100&gt;Recap!$C$16,1,IF(E173/100&gt;Recap!$D$16,2,IF(E173/100&gt;Recap!$E$16,3,IF(E173/100&gt;Recap!$F$16,4,IF(E173/100&gt;Recap!$G$16,5,IF(E173/100&gt;Recap!$H$16,6,IF(E173/100&gt;Recap!I187,7,IF(E173/100&gt;Recap!J187,8)))))))))</f>
        <v>3</v>
      </c>
    </row>
    <row r="174" spans="1:6" x14ac:dyDescent="0.3">
      <c r="A174">
        <v>173</v>
      </c>
      <c r="B174">
        <f>IF(OR(F173=2,F173=4,F173=6),-45,IF(F173=1,25-INT(Recap!$B$16*100-E173),IF(F173=3,25-INT(Recap!$D$16*100-E173),IF(F173=5,25-INT(Recap!$F$16*100-E173),IF(F173=7,25-INT(Recap!$H$16*100-E173))))))</f>
        <v>24</v>
      </c>
      <c r="C174">
        <f>Recap!$B$9*(100-B174)/100</f>
        <v>2713.2</v>
      </c>
      <c r="D174" s="10">
        <f t="shared" si="4"/>
        <v>561239.69999999972</v>
      </c>
      <c r="E174" s="11">
        <f>INT((Recap!$B$3-D174)/Recap!$B$3*1000)/10</f>
        <v>69.2</v>
      </c>
      <c r="F174">
        <f>IF(E174/100&gt;0,IF(E174/100&gt;Recap!$C$16,1,IF(E174/100&gt;Recap!$D$16,2,IF(E174/100&gt;Recap!$E$16,3,IF(E174/100&gt;Recap!$F$16,4,IF(E174/100&gt;Recap!$G$16,5,IF(E174/100&gt;Recap!$H$16,6,IF(E174/100&gt;Recap!I188,7,IF(E174/100&gt;Recap!J188,8)))))))))</f>
        <v>3</v>
      </c>
    </row>
    <row r="175" spans="1:6" x14ac:dyDescent="0.3">
      <c r="A175">
        <v>174</v>
      </c>
      <c r="B175">
        <f>IF(OR(F174=2,F174=4,F174=6),-45,IF(F174=1,25-INT(Recap!$B$16*100-E174),IF(F174=3,25-INT(Recap!$D$16*100-E174),IF(F174=5,25-INT(Recap!$F$16*100-E174),IF(F174=7,25-INT(Recap!$H$16*100-E174))))))</f>
        <v>24</v>
      </c>
      <c r="C175">
        <f>Recap!$B$9*(100-B175)/100</f>
        <v>2713.2</v>
      </c>
      <c r="D175" s="10">
        <f t="shared" si="4"/>
        <v>563952.89999999967</v>
      </c>
      <c r="E175" s="11">
        <f>INT((Recap!$B$3-D175)/Recap!$B$3*1000)/10</f>
        <v>69</v>
      </c>
      <c r="F175">
        <f>IF(E175/100&gt;0,IF(E175/100&gt;Recap!$C$16,1,IF(E175/100&gt;Recap!$D$16,2,IF(E175/100&gt;Recap!$E$16,3,IF(E175/100&gt;Recap!$F$16,4,IF(E175/100&gt;Recap!$G$16,5,IF(E175/100&gt;Recap!$H$16,6,IF(E175/100&gt;Recap!I189,7,IF(E175/100&gt;Recap!J189,8)))))))))</f>
        <v>3</v>
      </c>
    </row>
    <row r="176" spans="1:6" x14ac:dyDescent="0.3">
      <c r="A176">
        <v>175</v>
      </c>
      <c r="B176">
        <f>IF(OR(F175=2,F175=4,F175=6),-45,IF(F175=1,25-INT(Recap!$B$16*100-E175),IF(F175=3,25-INT(Recap!$D$16*100-E175),IF(F175=5,25-INT(Recap!$F$16*100-E175),IF(F175=7,25-INT(Recap!$H$16*100-E175))))))</f>
        <v>24</v>
      </c>
      <c r="C176">
        <f>Recap!$B$9*(100-B176)/100</f>
        <v>2713.2</v>
      </c>
      <c r="D176" s="10">
        <f t="shared" si="4"/>
        <v>566666.09999999963</v>
      </c>
      <c r="E176" s="11">
        <f>INT((Recap!$B$3-D176)/Recap!$B$3*1000)/10</f>
        <v>68.900000000000006</v>
      </c>
      <c r="F176">
        <f>IF(E176/100&gt;0,IF(E176/100&gt;Recap!$C$16,1,IF(E176/100&gt;Recap!$D$16,2,IF(E176/100&gt;Recap!$E$16,3,IF(E176/100&gt;Recap!$F$16,4,IF(E176/100&gt;Recap!$G$16,5,IF(E176/100&gt;Recap!$H$16,6,IF(E176/100&gt;Recap!I190,7,IF(E176/100&gt;Recap!J190,8)))))))))</f>
        <v>3</v>
      </c>
    </row>
    <row r="177" spans="1:6" x14ac:dyDescent="0.3">
      <c r="A177">
        <v>176</v>
      </c>
      <c r="B177">
        <f>IF(OR(F176=2,F176=4,F176=6),-45,IF(F176=1,25-INT(Recap!$B$16*100-E176),IF(F176=3,25-INT(Recap!$D$16*100-E176),IF(F176=5,25-INT(Recap!$F$16*100-E176),IF(F176=7,25-INT(Recap!$H$16*100-E176))))))</f>
        <v>24</v>
      </c>
      <c r="C177">
        <f>Recap!$B$9*(100-B177)/100</f>
        <v>2713.2</v>
      </c>
      <c r="D177" s="10">
        <f t="shared" si="4"/>
        <v>569379.29999999958</v>
      </c>
      <c r="E177" s="11">
        <f>INT((Recap!$B$3-D177)/Recap!$B$3*1000)/10</f>
        <v>68.7</v>
      </c>
      <c r="F177">
        <f>IF(E177/100&gt;0,IF(E177/100&gt;Recap!$C$16,1,IF(E177/100&gt;Recap!$D$16,2,IF(E177/100&gt;Recap!$E$16,3,IF(E177/100&gt;Recap!$F$16,4,IF(E177/100&gt;Recap!$G$16,5,IF(E177/100&gt;Recap!$H$16,6,IF(E177/100&gt;Recap!I191,7,IF(E177/100&gt;Recap!J191,8)))))))))</f>
        <v>3</v>
      </c>
    </row>
    <row r="178" spans="1:6" x14ac:dyDescent="0.3">
      <c r="A178">
        <v>177</v>
      </c>
      <c r="B178">
        <f>IF(OR(F177=2,F177=4,F177=6),-45,IF(F177=1,25-INT(Recap!$B$16*100-E177),IF(F177=3,25-INT(Recap!$D$16*100-E177),IF(F177=5,25-INT(Recap!$F$16*100-E177),IF(F177=7,25-INT(Recap!$H$16*100-E177))))))</f>
        <v>23</v>
      </c>
      <c r="C178">
        <f>Recap!$B$9*(100-B178)/100</f>
        <v>2748.9</v>
      </c>
      <c r="D178" s="10">
        <f t="shared" si="4"/>
        <v>572128.1999999996</v>
      </c>
      <c r="E178" s="11">
        <f>INT((Recap!$B$3-D178)/Recap!$B$3*1000)/10</f>
        <v>68.599999999999994</v>
      </c>
      <c r="F178">
        <f>IF(E178/100&gt;0,IF(E178/100&gt;Recap!$C$16,1,IF(E178/100&gt;Recap!$D$16,2,IF(E178/100&gt;Recap!$E$16,3,IF(E178/100&gt;Recap!$F$16,4,IF(E178/100&gt;Recap!$G$16,5,IF(E178/100&gt;Recap!$H$16,6,IF(E178/100&gt;Recap!I192,7,IF(E178/100&gt;Recap!J192,8)))))))))</f>
        <v>3</v>
      </c>
    </row>
    <row r="179" spans="1:6" x14ac:dyDescent="0.3">
      <c r="A179">
        <v>178</v>
      </c>
      <c r="B179">
        <f>IF(OR(F178=2,F178=4,F178=6),-45,IF(F178=1,25-INT(Recap!$B$16*100-E178),IF(F178=3,25-INT(Recap!$D$16*100-E178),IF(F178=5,25-INT(Recap!$F$16*100-E178),IF(F178=7,25-INT(Recap!$H$16*100-E178))))))</f>
        <v>23</v>
      </c>
      <c r="C179">
        <f>Recap!$B$9*(100-B179)/100</f>
        <v>2748.9</v>
      </c>
      <c r="D179" s="10">
        <f t="shared" si="4"/>
        <v>574877.09999999963</v>
      </c>
      <c r="E179" s="11">
        <f>INT((Recap!$B$3-D179)/Recap!$B$3*1000)/10</f>
        <v>68.400000000000006</v>
      </c>
      <c r="F179">
        <f>IF(E179/100&gt;0,IF(E179/100&gt;Recap!$C$16,1,IF(E179/100&gt;Recap!$D$16,2,IF(E179/100&gt;Recap!$E$16,3,IF(E179/100&gt;Recap!$F$16,4,IF(E179/100&gt;Recap!$G$16,5,IF(E179/100&gt;Recap!$H$16,6,IF(E179/100&gt;Recap!I193,7,IF(E179/100&gt;Recap!J193,8)))))))))</f>
        <v>3</v>
      </c>
    </row>
    <row r="180" spans="1:6" x14ac:dyDescent="0.3">
      <c r="A180">
        <v>179</v>
      </c>
      <c r="B180">
        <f>IF(OR(F179=2,F179=4,F179=6),-45,IF(F179=1,25-INT(Recap!$B$16*100-E179),IF(F179=3,25-INT(Recap!$D$16*100-E179),IF(F179=5,25-INT(Recap!$F$16*100-E179),IF(F179=7,25-INT(Recap!$H$16*100-E179))))))</f>
        <v>23</v>
      </c>
      <c r="C180">
        <f>Recap!$B$9*(100-B180)/100</f>
        <v>2748.9</v>
      </c>
      <c r="D180" s="10">
        <f t="shared" si="4"/>
        <v>577625.99999999965</v>
      </c>
      <c r="E180" s="11">
        <f>INT((Recap!$B$3-D180)/Recap!$B$3*1000)/10</f>
        <v>68.3</v>
      </c>
      <c r="F180">
        <f>IF(E180/100&gt;0,IF(E180/100&gt;Recap!$C$16,1,IF(E180/100&gt;Recap!$D$16,2,IF(E180/100&gt;Recap!$E$16,3,IF(E180/100&gt;Recap!$F$16,4,IF(E180/100&gt;Recap!$G$16,5,IF(E180/100&gt;Recap!$H$16,6,IF(E180/100&gt;Recap!I194,7,IF(E180/100&gt;Recap!J194,8)))))))))</f>
        <v>3</v>
      </c>
    </row>
    <row r="181" spans="1:6" x14ac:dyDescent="0.3">
      <c r="A181">
        <v>180</v>
      </c>
      <c r="B181">
        <f>IF(OR(F180=2,F180=4,F180=6),-45,IF(F180=1,25-INT(Recap!$B$16*100-E180),IF(F180=3,25-INT(Recap!$D$16*100-E180),IF(F180=5,25-INT(Recap!$F$16*100-E180),IF(F180=7,25-INT(Recap!$H$16*100-E180))))))</f>
        <v>23</v>
      </c>
      <c r="C181">
        <f>Recap!$B$9*(100-B181)/100</f>
        <v>2748.9</v>
      </c>
      <c r="D181" s="10">
        <f t="shared" si="4"/>
        <v>580374.89999999967</v>
      </c>
      <c r="E181" s="11">
        <f>INT((Recap!$B$3-D181)/Recap!$B$3*1000)/10</f>
        <v>68.099999999999994</v>
      </c>
      <c r="F181">
        <f>IF(E181/100&gt;0,IF(E181/100&gt;Recap!$C$16,1,IF(E181/100&gt;Recap!$D$16,2,IF(E181/100&gt;Recap!$E$16,3,IF(E181/100&gt;Recap!$F$16,4,IF(E181/100&gt;Recap!$G$16,5,IF(E181/100&gt;Recap!$H$16,6,IF(E181/100&gt;Recap!I195,7,IF(E181/100&gt;Recap!J195,8)))))))))</f>
        <v>3</v>
      </c>
    </row>
    <row r="182" spans="1:6" x14ac:dyDescent="0.3">
      <c r="A182">
        <v>181</v>
      </c>
      <c r="B182">
        <f>IF(OR(F181=2,F181=4,F181=6),-45,IF(F181=1,25-INT(Recap!$B$16*100-E181),IF(F181=3,25-INT(Recap!$D$16*100-E181),IF(F181=5,25-INT(Recap!$F$16*100-E181),IF(F181=7,25-INT(Recap!$H$16*100-E181))))))</f>
        <v>23</v>
      </c>
      <c r="C182">
        <f>Recap!$B$9*(100-B182)/100</f>
        <v>2748.9</v>
      </c>
      <c r="D182" s="10">
        <f t="shared" si="4"/>
        <v>583123.7999999997</v>
      </c>
      <c r="E182" s="11">
        <f>INT((Recap!$B$3-D182)/Recap!$B$3*1000)/10</f>
        <v>68</v>
      </c>
      <c r="F182">
        <f>IF(E182/100&gt;0,IF(E182/100&gt;Recap!$C$16,1,IF(E182/100&gt;Recap!$D$16,2,IF(E182/100&gt;Recap!$E$16,3,IF(E182/100&gt;Recap!$F$16,4,IF(E182/100&gt;Recap!$G$16,5,IF(E182/100&gt;Recap!$H$16,6,IF(E182/100&gt;Recap!I196,7,IF(E182/100&gt;Recap!J196,8)))))))))</f>
        <v>3</v>
      </c>
    </row>
    <row r="183" spans="1:6" x14ac:dyDescent="0.3">
      <c r="A183">
        <v>182</v>
      </c>
      <c r="B183">
        <f>IF(OR(F182=2,F182=4,F182=6),-45,IF(F182=1,25-INT(Recap!$B$16*100-E182),IF(F182=3,25-INT(Recap!$D$16*100-E182),IF(F182=5,25-INT(Recap!$F$16*100-E182),IF(F182=7,25-INT(Recap!$H$16*100-E182))))))</f>
        <v>23</v>
      </c>
      <c r="C183">
        <f>Recap!$B$9*(100-B183)/100</f>
        <v>2748.9</v>
      </c>
      <c r="D183" s="10">
        <f t="shared" si="4"/>
        <v>585872.69999999972</v>
      </c>
      <c r="E183" s="11">
        <f>INT((Recap!$B$3-D183)/Recap!$B$3*1000)/10</f>
        <v>67.8</v>
      </c>
      <c r="F183">
        <f>IF(E183/100&gt;0,IF(E183/100&gt;Recap!$C$16,1,IF(E183/100&gt;Recap!$D$16,2,IF(E183/100&gt;Recap!$E$16,3,IF(E183/100&gt;Recap!$F$16,4,IF(E183/100&gt;Recap!$G$16,5,IF(E183/100&gt;Recap!$H$16,6,IF(E183/100&gt;Recap!I197,7,IF(E183/100&gt;Recap!J197,8)))))))))</f>
        <v>3</v>
      </c>
    </row>
    <row r="184" spans="1:6" x14ac:dyDescent="0.3">
      <c r="A184">
        <v>183</v>
      </c>
      <c r="B184">
        <f>IF(OR(F183=2,F183=4,F183=6),-45,IF(F183=1,25-INT(Recap!$B$16*100-E183),IF(F183=3,25-INT(Recap!$D$16*100-E183),IF(F183=5,25-INT(Recap!$F$16*100-E183),IF(F183=7,25-INT(Recap!$H$16*100-E183))))))</f>
        <v>23</v>
      </c>
      <c r="C184">
        <f>Recap!$B$9*(100-B184)/100</f>
        <v>2748.9</v>
      </c>
      <c r="D184" s="10">
        <f t="shared" si="4"/>
        <v>588621.59999999974</v>
      </c>
      <c r="E184" s="11">
        <f>INT((Recap!$B$3-D184)/Recap!$B$3*1000)/10</f>
        <v>67.7</v>
      </c>
      <c r="F184">
        <f>IF(E184/100&gt;0,IF(E184/100&gt;Recap!$C$16,1,IF(E184/100&gt;Recap!$D$16,2,IF(E184/100&gt;Recap!$E$16,3,IF(E184/100&gt;Recap!$F$16,4,IF(E184/100&gt;Recap!$G$16,5,IF(E184/100&gt;Recap!$H$16,6,IF(E184/100&gt;Recap!I198,7,IF(E184/100&gt;Recap!J198,8)))))))))</f>
        <v>3</v>
      </c>
    </row>
    <row r="185" spans="1:6" x14ac:dyDescent="0.3">
      <c r="A185">
        <v>184</v>
      </c>
      <c r="B185">
        <f>IF(OR(F184=2,F184=4,F184=6),-45,IF(F184=1,25-INT(Recap!$B$16*100-E184),IF(F184=3,25-INT(Recap!$D$16*100-E184),IF(F184=5,25-INT(Recap!$F$16*100-E184),IF(F184=7,25-INT(Recap!$H$16*100-E184))))))</f>
        <v>22</v>
      </c>
      <c r="C185">
        <f>Recap!$B$9*(100-B185)/100</f>
        <v>2784.6</v>
      </c>
      <c r="D185" s="10">
        <f t="shared" si="4"/>
        <v>591406.19999999972</v>
      </c>
      <c r="E185" s="11">
        <f>INT((Recap!$B$3-D185)/Recap!$B$3*1000)/10</f>
        <v>67.5</v>
      </c>
      <c r="F185">
        <f>IF(E185/100&gt;0,IF(E185/100&gt;Recap!$C$16,1,IF(E185/100&gt;Recap!$D$16,2,IF(E185/100&gt;Recap!$E$16,3,IF(E185/100&gt;Recap!$F$16,4,IF(E185/100&gt;Recap!$G$16,5,IF(E185/100&gt;Recap!$H$16,6,IF(E185/100&gt;Recap!I199,7,IF(E185/100&gt;Recap!J199,8)))))))))</f>
        <v>3</v>
      </c>
    </row>
    <row r="186" spans="1:6" x14ac:dyDescent="0.3">
      <c r="A186">
        <v>185</v>
      </c>
      <c r="B186">
        <f>IF(OR(F185=2,F185=4,F185=6),-45,IF(F185=1,25-INT(Recap!$B$16*100-E185),IF(F185=3,25-INT(Recap!$D$16*100-E185),IF(F185=5,25-INT(Recap!$F$16*100-E185),IF(F185=7,25-INT(Recap!$H$16*100-E185))))))</f>
        <v>22</v>
      </c>
      <c r="C186">
        <f>Recap!$B$9*(100-B186)/100</f>
        <v>2784.6</v>
      </c>
      <c r="D186" s="10">
        <f t="shared" si="4"/>
        <v>594190.7999999997</v>
      </c>
      <c r="E186" s="11">
        <f>INT((Recap!$B$3-D186)/Recap!$B$3*1000)/10</f>
        <v>67.400000000000006</v>
      </c>
      <c r="F186">
        <f>IF(E186/100&gt;0,IF(E186/100&gt;Recap!$C$16,1,IF(E186/100&gt;Recap!$D$16,2,IF(E186/100&gt;Recap!$E$16,3,IF(E186/100&gt;Recap!$F$16,4,IF(E186/100&gt;Recap!$G$16,5,IF(E186/100&gt;Recap!$H$16,6,IF(E186/100&gt;Recap!I200,7,IF(E186/100&gt;Recap!J200,8)))))))))</f>
        <v>3</v>
      </c>
    </row>
    <row r="187" spans="1:6" x14ac:dyDescent="0.3">
      <c r="A187">
        <v>186</v>
      </c>
      <c r="B187">
        <f>IF(OR(F186=2,F186=4,F186=6),-45,IF(F186=1,25-INT(Recap!$B$16*100-E186),IF(F186=3,25-INT(Recap!$D$16*100-E186),IF(F186=5,25-INT(Recap!$F$16*100-E186),IF(F186=7,25-INT(Recap!$H$16*100-E186))))))</f>
        <v>22</v>
      </c>
      <c r="C187">
        <f>Recap!$B$9*(100-B187)/100</f>
        <v>2784.6</v>
      </c>
      <c r="D187" s="10">
        <f t="shared" si="4"/>
        <v>596975.39999999967</v>
      </c>
      <c r="E187" s="11">
        <f>INT((Recap!$B$3-D187)/Recap!$B$3*1000)/10</f>
        <v>67.2</v>
      </c>
      <c r="F187">
        <f>IF(E187/100&gt;0,IF(E187/100&gt;Recap!$C$16,1,IF(E187/100&gt;Recap!$D$16,2,IF(E187/100&gt;Recap!$E$16,3,IF(E187/100&gt;Recap!$F$16,4,IF(E187/100&gt;Recap!$G$16,5,IF(E187/100&gt;Recap!$H$16,6,IF(E187/100&gt;Recap!I201,7,IF(E187/100&gt;Recap!J201,8)))))))))</f>
        <v>3</v>
      </c>
    </row>
    <row r="188" spans="1:6" x14ac:dyDescent="0.3">
      <c r="A188">
        <v>187</v>
      </c>
      <c r="B188">
        <f>IF(OR(F187=2,F187=4,F187=6),-45,IF(F187=1,25-INT(Recap!$B$16*100-E187),IF(F187=3,25-INT(Recap!$D$16*100-E187),IF(F187=5,25-INT(Recap!$F$16*100-E187),IF(F187=7,25-INT(Recap!$H$16*100-E187))))))</f>
        <v>22</v>
      </c>
      <c r="C188">
        <f>Recap!$B$9*(100-B188)/100</f>
        <v>2784.6</v>
      </c>
      <c r="D188" s="10">
        <f t="shared" si="4"/>
        <v>599759.99999999965</v>
      </c>
      <c r="E188" s="11">
        <f>INT((Recap!$B$3-D188)/Recap!$B$3*1000)/10</f>
        <v>67.099999999999994</v>
      </c>
      <c r="F188">
        <f>IF(E188/100&gt;0,IF(E188/100&gt;Recap!$C$16,1,IF(E188/100&gt;Recap!$D$16,2,IF(E188/100&gt;Recap!$E$16,3,IF(E188/100&gt;Recap!$F$16,4,IF(E188/100&gt;Recap!$G$16,5,IF(E188/100&gt;Recap!$H$16,6,IF(E188/100&gt;Recap!I202,7,IF(E188/100&gt;Recap!J202,8)))))))))</f>
        <v>3</v>
      </c>
    </row>
    <row r="189" spans="1:6" x14ac:dyDescent="0.3">
      <c r="A189">
        <v>188</v>
      </c>
      <c r="B189">
        <f>IF(OR(F188=2,F188=4,F188=6),-45,IF(F188=1,25-INT(Recap!$B$16*100-E188),IF(F188=3,25-INT(Recap!$D$16*100-E188),IF(F188=5,25-INT(Recap!$F$16*100-E188),IF(F188=7,25-INT(Recap!$H$16*100-E188))))))</f>
        <v>22</v>
      </c>
      <c r="C189">
        <f>Recap!$B$9*(100-B189)/100</f>
        <v>2784.6</v>
      </c>
      <c r="D189" s="10">
        <f t="shared" si="4"/>
        <v>602544.59999999963</v>
      </c>
      <c r="E189" s="11">
        <f>INT((Recap!$B$3-D189)/Recap!$B$3*1000)/10</f>
        <v>66.900000000000006</v>
      </c>
      <c r="F189">
        <f>IF(E189/100&gt;0,IF(E189/100&gt;Recap!$C$16,1,IF(E189/100&gt;Recap!$D$16,2,IF(E189/100&gt;Recap!$E$16,3,IF(E189/100&gt;Recap!$F$16,4,IF(E189/100&gt;Recap!$G$16,5,IF(E189/100&gt;Recap!$H$16,6,IF(E189/100&gt;Recap!I203,7,IF(E189/100&gt;Recap!J203,8)))))))))</f>
        <v>3</v>
      </c>
    </row>
    <row r="190" spans="1:6" x14ac:dyDescent="0.3">
      <c r="A190">
        <v>189</v>
      </c>
      <c r="B190">
        <f>IF(OR(F189=2,F189=4,F189=6),-45,IF(F189=1,25-INT(Recap!$B$16*100-E189),IF(F189=3,25-INT(Recap!$D$16*100-E189),IF(F189=5,25-INT(Recap!$F$16*100-E189),IF(F189=7,25-INT(Recap!$H$16*100-E189))))))</f>
        <v>22</v>
      </c>
      <c r="C190">
        <f>Recap!$B$9*(100-B190)/100</f>
        <v>2784.6</v>
      </c>
      <c r="D190" s="10">
        <f t="shared" si="4"/>
        <v>605329.1999999996</v>
      </c>
      <c r="E190" s="11">
        <f>INT((Recap!$B$3-D190)/Recap!$B$3*1000)/10</f>
        <v>66.8</v>
      </c>
      <c r="F190">
        <f>IF(E190/100&gt;0,IF(E190/100&gt;Recap!$C$16,1,IF(E190/100&gt;Recap!$D$16,2,IF(E190/100&gt;Recap!$E$16,3,IF(E190/100&gt;Recap!$F$16,4,IF(E190/100&gt;Recap!$G$16,5,IF(E190/100&gt;Recap!$H$16,6,IF(E190/100&gt;Recap!I204,7,IF(E190/100&gt;Recap!J204,8)))))))))</f>
        <v>3</v>
      </c>
    </row>
    <row r="191" spans="1:6" x14ac:dyDescent="0.3">
      <c r="A191">
        <v>190</v>
      </c>
      <c r="B191">
        <f>IF(OR(F190=2,F190=4,F190=6),-45,IF(F190=1,25-INT(Recap!$B$16*100-E190),IF(F190=3,25-INT(Recap!$D$16*100-E190),IF(F190=5,25-INT(Recap!$F$16*100-E190),IF(F190=7,25-INT(Recap!$H$16*100-E190))))))</f>
        <v>22</v>
      </c>
      <c r="C191">
        <f>Recap!$B$9*(100-B191)/100</f>
        <v>2784.6</v>
      </c>
      <c r="D191" s="10">
        <f t="shared" si="4"/>
        <v>608113.79999999958</v>
      </c>
      <c r="E191" s="11">
        <f>INT((Recap!$B$3-D191)/Recap!$B$3*1000)/10</f>
        <v>66.599999999999994</v>
      </c>
      <c r="F191">
        <f>IF(E191/100&gt;0,IF(E191/100&gt;Recap!$C$16,1,IF(E191/100&gt;Recap!$D$16,2,IF(E191/100&gt;Recap!$E$16,3,IF(E191/100&gt;Recap!$F$16,4,IF(E191/100&gt;Recap!$G$16,5,IF(E191/100&gt;Recap!$H$16,6,IF(E191/100&gt;Recap!I205,7,IF(E191/100&gt;Recap!J205,8)))))))))</f>
        <v>3</v>
      </c>
    </row>
    <row r="192" spans="1:6" x14ac:dyDescent="0.3">
      <c r="A192">
        <v>191</v>
      </c>
      <c r="B192">
        <f>IF(OR(F191=2,F191=4,F191=6),-45,IF(F191=1,25-INT(Recap!$B$16*100-E191),IF(F191=3,25-INT(Recap!$D$16*100-E191),IF(F191=5,25-INT(Recap!$F$16*100-E191),IF(F191=7,25-INT(Recap!$H$16*100-E191))))))</f>
        <v>21</v>
      </c>
      <c r="C192">
        <f>Recap!$B$9*(100-B192)/100</f>
        <v>2820.3</v>
      </c>
      <c r="D192" s="10">
        <f t="shared" si="4"/>
        <v>610934.09999999963</v>
      </c>
      <c r="E192" s="11">
        <f>INT((Recap!$B$3-D192)/Recap!$B$3*1000)/10</f>
        <v>66.5</v>
      </c>
      <c r="F192">
        <f>IF(E192/100&gt;0,IF(E192/100&gt;Recap!$C$16,1,IF(E192/100&gt;Recap!$D$16,2,IF(E192/100&gt;Recap!$E$16,3,IF(E192/100&gt;Recap!$F$16,4,IF(E192/100&gt;Recap!$G$16,5,IF(E192/100&gt;Recap!$H$16,6,IF(E192/100&gt;Recap!I206,7,IF(E192/100&gt;Recap!J206,8)))))))))</f>
        <v>3</v>
      </c>
    </row>
    <row r="193" spans="1:6" x14ac:dyDescent="0.3">
      <c r="A193">
        <v>192</v>
      </c>
      <c r="B193">
        <f>IF(OR(F192=2,F192=4,F192=6),-45,IF(F192=1,25-INT(Recap!$B$16*100-E192),IF(F192=3,25-INT(Recap!$D$16*100-E192),IF(F192=5,25-INT(Recap!$F$16*100-E192),IF(F192=7,25-INT(Recap!$H$16*100-E192))))))</f>
        <v>21</v>
      </c>
      <c r="C193">
        <f>Recap!$B$9*(100-B193)/100</f>
        <v>2820.3</v>
      </c>
      <c r="D193" s="10">
        <f t="shared" si="4"/>
        <v>613754.39999999967</v>
      </c>
      <c r="E193" s="11">
        <f>INT((Recap!$B$3-D193)/Recap!$B$3*1000)/10</f>
        <v>66.3</v>
      </c>
      <c r="F193">
        <f>IF(E193/100&gt;0,IF(E193/100&gt;Recap!$C$16,1,IF(E193/100&gt;Recap!$D$16,2,IF(E193/100&gt;Recap!$E$16,3,IF(E193/100&gt;Recap!$F$16,4,IF(E193/100&gt;Recap!$G$16,5,IF(E193/100&gt;Recap!$H$16,6,IF(E193/100&gt;Recap!I207,7,IF(E193/100&gt;Recap!J207,8)))))))))</f>
        <v>3</v>
      </c>
    </row>
    <row r="194" spans="1:6" x14ac:dyDescent="0.3">
      <c r="A194">
        <v>193</v>
      </c>
      <c r="B194">
        <f>IF(OR(F193=2,F193=4,F193=6),-45,IF(F193=1,25-INT(Recap!$B$16*100-E193),IF(F193=3,25-INT(Recap!$D$16*100-E193),IF(F193=5,25-INT(Recap!$F$16*100-E193),IF(F193=7,25-INT(Recap!$H$16*100-E193))))))</f>
        <v>21</v>
      </c>
      <c r="C194">
        <f>Recap!$B$9*(100-B194)/100</f>
        <v>2820.3</v>
      </c>
      <c r="D194" s="10">
        <f t="shared" si="4"/>
        <v>616574.69999999972</v>
      </c>
      <c r="E194" s="11">
        <f>INT((Recap!$B$3-D194)/Recap!$B$3*1000)/10</f>
        <v>66.099999999999994</v>
      </c>
      <c r="F194">
        <f>IF(E194/100&gt;0,IF(E194/100&gt;Recap!$C$16,1,IF(E194/100&gt;Recap!$D$16,2,IF(E194/100&gt;Recap!$E$16,3,IF(E194/100&gt;Recap!$F$16,4,IF(E194/100&gt;Recap!$G$16,5,IF(E194/100&gt;Recap!$H$16,6,IF(E194/100&gt;Recap!I208,7,IF(E194/100&gt;Recap!J208,8)))))))))</f>
        <v>3</v>
      </c>
    </row>
    <row r="195" spans="1:6" x14ac:dyDescent="0.3">
      <c r="A195">
        <v>194</v>
      </c>
      <c r="B195">
        <f>IF(OR(F194=2,F194=4,F194=6),-45,IF(F194=1,25-INT(Recap!$B$16*100-E194),IF(F194=3,25-INT(Recap!$D$16*100-E194),IF(F194=5,25-INT(Recap!$F$16*100-E194),IF(F194=7,25-INT(Recap!$H$16*100-E194))))))</f>
        <v>21</v>
      </c>
      <c r="C195">
        <f>Recap!$B$9*(100-B195)/100</f>
        <v>2820.3</v>
      </c>
      <c r="D195" s="10">
        <f t="shared" si="4"/>
        <v>619394.99999999977</v>
      </c>
      <c r="E195" s="11">
        <f>INT((Recap!$B$3-D195)/Recap!$B$3*1000)/10</f>
        <v>66</v>
      </c>
      <c r="F195">
        <f>IF(E195/100&gt;0,IF(E195/100&gt;Recap!$C$16,1,IF(E195/100&gt;Recap!$D$16,2,IF(E195/100&gt;Recap!$E$16,3,IF(E195/100&gt;Recap!$F$16,4,IF(E195/100&gt;Recap!$G$16,5,IF(E195/100&gt;Recap!$H$16,6,IF(E195/100&gt;Recap!I209,7,IF(E195/100&gt;Recap!J209,8)))))))))</f>
        <v>3</v>
      </c>
    </row>
    <row r="196" spans="1:6" x14ac:dyDescent="0.3">
      <c r="A196">
        <v>195</v>
      </c>
      <c r="B196">
        <f>IF(OR(F195=2,F195=4,F195=6),-45,IF(F195=1,25-INT(Recap!$B$16*100-E195),IF(F195=3,25-INT(Recap!$D$16*100-E195),IF(F195=5,25-INT(Recap!$F$16*100-E195),IF(F195=7,25-INT(Recap!$H$16*100-E195))))))</f>
        <v>21</v>
      </c>
      <c r="C196">
        <f>Recap!$B$9*(100-B196)/100</f>
        <v>2820.3</v>
      </c>
      <c r="D196" s="10">
        <f t="shared" si="4"/>
        <v>622215.29999999981</v>
      </c>
      <c r="E196" s="11">
        <f>INT((Recap!$B$3-D196)/Recap!$B$3*1000)/10</f>
        <v>65.8</v>
      </c>
      <c r="F196">
        <f>IF(E196/100&gt;0,IF(E196/100&gt;Recap!$C$16,1,IF(E196/100&gt;Recap!$D$16,2,IF(E196/100&gt;Recap!$E$16,3,IF(E196/100&gt;Recap!$F$16,4,IF(E196/100&gt;Recap!$G$16,5,IF(E196/100&gt;Recap!$H$16,6,IF(E196/100&gt;Recap!I210,7,IF(E196/100&gt;Recap!J210,8)))))))))</f>
        <v>3</v>
      </c>
    </row>
    <row r="197" spans="1:6" x14ac:dyDescent="0.3">
      <c r="A197">
        <v>196</v>
      </c>
      <c r="B197">
        <f>IF(OR(F196=2,F196=4,F196=6),-45,IF(F196=1,25-INT(Recap!$B$16*100-E196),IF(F196=3,25-INT(Recap!$D$16*100-E196),IF(F196=5,25-INT(Recap!$F$16*100-E196),IF(F196=7,25-INT(Recap!$H$16*100-E196))))))</f>
        <v>21</v>
      </c>
      <c r="C197">
        <f>Recap!$B$9*(100-B197)/100</f>
        <v>2820.3</v>
      </c>
      <c r="D197" s="10">
        <f t="shared" si="4"/>
        <v>625035.59999999986</v>
      </c>
      <c r="E197" s="11">
        <f>INT((Recap!$B$3-D197)/Recap!$B$3*1000)/10</f>
        <v>65.7</v>
      </c>
      <c r="F197">
        <f>IF(E197/100&gt;0,IF(E197/100&gt;Recap!$C$16,1,IF(E197/100&gt;Recap!$D$16,2,IF(E197/100&gt;Recap!$E$16,3,IF(E197/100&gt;Recap!$F$16,4,IF(E197/100&gt;Recap!$G$16,5,IF(E197/100&gt;Recap!$H$16,6,IF(E197/100&gt;Recap!I211,7,IF(E197/100&gt;Recap!J211,8)))))))))</f>
        <v>3</v>
      </c>
    </row>
    <row r="198" spans="1:6" x14ac:dyDescent="0.3">
      <c r="A198">
        <v>197</v>
      </c>
      <c r="B198">
        <f>IF(OR(F197=2,F197=4,F197=6),-45,IF(F197=1,25-INT(Recap!$B$16*100-E197),IF(F197=3,25-INT(Recap!$D$16*100-E197),IF(F197=5,25-INT(Recap!$F$16*100-E197),IF(F197=7,25-INT(Recap!$H$16*100-E197))))))</f>
        <v>20</v>
      </c>
      <c r="C198">
        <f>Recap!$B$9*(100-B198)/100</f>
        <v>2856</v>
      </c>
      <c r="D198" s="10">
        <f t="shared" si="4"/>
        <v>627891.59999999986</v>
      </c>
      <c r="E198" s="11">
        <f>INT((Recap!$B$3-D198)/Recap!$B$3*1000)/10</f>
        <v>65.5</v>
      </c>
      <c r="F198">
        <f>IF(E198/100&gt;0,IF(E198/100&gt;Recap!$C$16,1,IF(E198/100&gt;Recap!$D$16,2,IF(E198/100&gt;Recap!$E$16,3,IF(E198/100&gt;Recap!$F$16,4,IF(E198/100&gt;Recap!$G$16,5,IF(E198/100&gt;Recap!$H$16,6,IF(E198/100&gt;Recap!I212,7,IF(E198/100&gt;Recap!J212,8)))))))))</f>
        <v>3</v>
      </c>
    </row>
    <row r="199" spans="1:6" x14ac:dyDescent="0.3">
      <c r="A199">
        <v>198</v>
      </c>
      <c r="B199">
        <f>IF(OR(F198=2,F198=4,F198=6),-45,IF(F198=1,25-INT(Recap!$B$16*100-E198),IF(F198=3,25-INT(Recap!$D$16*100-E198),IF(F198=5,25-INT(Recap!$F$16*100-E198),IF(F198=7,25-INT(Recap!$H$16*100-E198))))))</f>
        <v>20</v>
      </c>
      <c r="C199">
        <f>Recap!$B$9*(100-B199)/100</f>
        <v>2856</v>
      </c>
      <c r="D199" s="10">
        <f t="shared" si="4"/>
        <v>630747.59999999986</v>
      </c>
      <c r="E199" s="11">
        <f>INT((Recap!$B$3-D199)/Recap!$B$3*1000)/10</f>
        <v>65.400000000000006</v>
      </c>
      <c r="F199">
        <f>IF(E199/100&gt;0,IF(E199/100&gt;Recap!$C$16,1,IF(E199/100&gt;Recap!$D$16,2,IF(E199/100&gt;Recap!$E$16,3,IF(E199/100&gt;Recap!$F$16,4,IF(E199/100&gt;Recap!$G$16,5,IF(E199/100&gt;Recap!$H$16,6,IF(E199/100&gt;Recap!I213,7,IF(E199/100&gt;Recap!J213,8)))))))))</f>
        <v>3</v>
      </c>
    </row>
    <row r="200" spans="1:6" x14ac:dyDescent="0.3">
      <c r="A200">
        <v>199</v>
      </c>
      <c r="B200">
        <f>IF(OR(F199=2,F199=4,F199=6),-45,IF(F199=1,25-INT(Recap!$B$16*100-E199),IF(F199=3,25-INT(Recap!$D$16*100-E199),IF(F199=5,25-INT(Recap!$F$16*100-E199),IF(F199=7,25-INT(Recap!$H$16*100-E199))))))</f>
        <v>20</v>
      </c>
      <c r="C200">
        <f>Recap!$B$9*(100-B200)/100</f>
        <v>2856</v>
      </c>
      <c r="D200" s="10">
        <f t="shared" si="4"/>
        <v>633603.59999999986</v>
      </c>
      <c r="E200" s="11">
        <f>INT((Recap!$B$3-D200)/Recap!$B$3*1000)/10</f>
        <v>65.2</v>
      </c>
      <c r="F200">
        <f>IF(E200/100&gt;0,IF(E200/100&gt;Recap!$C$16,1,IF(E200/100&gt;Recap!$D$16,2,IF(E200/100&gt;Recap!$E$16,3,IF(E200/100&gt;Recap!$F$16,4,IF(E200/100&gt;Recap!$G$16,5,IF(E200/100&gt;Recap!$H$16,6,IF(E200/100&gt;Recap!I214,7,IF(E200/100&gt;Recap!J214,8)))))))))</f>
        <v>3</v>
      </c>
    </row>
    <row r="201" spans="1:6" x14ac:dyDescent="0.3">
      <c r="A201">
        <v>200</v>
      </c>
      <c r="B201">
        <f>IF(OR(F200=2,F200=4,F200=6),-45,IF(F200=1,25-INT(Recap!$B$16*100-E200),IF(F200=3,25-INT(Recap!$D$16*100-E200),IF(F200=5,25-INT(Recap!$F$16*100-E200),IF(F200=7,25-INT(Recap!$H$16*100-E200))))))</f>
        <v>20</v>
      </c>
      <c r="C201">
        <f>Recap!$B$9*(100-B201)/100</f>
        <v>2856</v>
      </c>
      <c r="D201" s="10">
        <f t="shared" si="4"/>
        <v>636459.59999999986</v>
      </c>
      <c r="E201" s="11">
        <f>INT((Recap!$B$3-D201)/Recap!$B$3*1000)/10</f>
        <v>65.099999999999994</v>
      </c>
      <c r="F201">
        <f>IF(E201/100&gt;0,IF(E201/100&gt;Recap!$C$16,1,IF(E201/100&gt;Recap!$D$16,2,IF(E201/100&gt;Recap!$E$16,3,IF(E201/100&gt;Recap!$F$16,4,IF(E201/100&gt;Recap!$G$16,5,IF(E201/100&gt;Recap!$H$16,6,IF(E201/100&gt;Recap!I215,7,IF(E201/100&gt;Recap!J215,8)))))))))</f>
        <v>3</v>
      </c>
    </row>
    <row r="202" spans="1:6" x14ac:dyDescent="0.3">
      <c r="A202">
        <v>201</v>
      </c>
      <c r="B202">
        <f>IF(OR(F201=2,F201=4,F201=6),-45,IF(F201=1,25-INT(Recap!$B$16*100-E201),IF(F201=3,25-INT(Recap!$D$16*100-E201),IF(F201=5,25-INT(Recap!$F$16*100-E201),IF(F201=7,25-INT(Recap!$H$16*100-E201))))))</f>
        <v>20</v>
      </c>
      <c r="C202">
        <f>Recap!$B$9*(100-B202)/100</f>
        <v>2856</v>
      </c>
      <c r="D202" s="10">
        <f t="shared" si="4"/>
        <v>639315.59999999986</v>
      </c>
      <c r="E202" s="11">
        <f>INT((Recap!$B$3-D202)/Recap!$B$3*1000)/10</f>
        <v>64.900000000000006</v>
      </c>
      <c r="F202">
        <f>IF(E202/100&gt;0,IF(E202/100&gt;Recap!$C$16,1,IF(E202/100&gt;Recap!$D$16,2,IF(E202/100&gt;Recap!$E$16,3,IF(E202/100&gt;Recap!$F$16,4,IF(E202/100&gt;Recap!$G$16,5,IF(E202/100&gt;Recap!$H$16,6,IF(E202/100&gt;Recap!I216,7,IF(E202/100&gt;Recap!J216,8)))))))))</f>
        <v>3</v>
      </c>
    </row>
    <row r="203" spans="1:6" x14ac:dyDescent="0.3">
      <c r="A203">
        <v>202</v>
      </c>
      <c r="B203">
        <f>IF(OR(F202=2,F202=4,F202=6),-45,IF(F202=1,25-INT(Recap!$B$16*100-E202),IF(F202=3,25-INT(Recap!$D$16*100-E202),IF(F202=5,25-INT(Recap!$F$16*100-E202),IF(F202=7,25-INT(Recap!$H$16*100-E202))))))</f>
        <v>20</v>
      </c>
      <c r="C203">
        <f>Recap!$B$9*(100-B203)/100</f>
        <v>2856</v>
      </c>
      <c r="D203" s="10">
        <f t="shared" si="4"/>
        <v>642171.59999999986</v>
      </c>
      <c r="E203" s="11">
        <f>INT((Recap!$B$3-D203)/Recap!$B$3*1000)/10</f>
        <v>64.7</v>
      </c>
      <c r="F203">
        <f>IF(E203/100&gt;0,IF(E203/100&gt;Recap!$C$16,1,IF(E203/100&gt;Recap!$D$16,2,IF(E203/100&gt;Recap!$E$16,3,IF(E203/100&gt;Recap!$F$16,4,IF(E203/100&gt;Recap!$G$16,5,IF(E203/100&gt;Recap!$H$16,6,IF(E203/100&gt;Recap!I217,7,IF(E203/100&gt;Recap!J217,8)))))))))</f>
        <v>3</v>
      </c>
    </row>
    <row r="204" spans="1:6" x14ac:dyDescent="0.3">
      <c r="A204">
        <v>203</v>
      </c>
      <c r="B204">
        <f>IF(OR(F203=2,F203=4,F203=6),-45,IF(F203=1,25-INT(Recap!$B$16*100-E203),IF(F203=3,25-INT(Recap!$D$16*100-E203),IF(F203=5,25-INT(Recap!$F$16*100-E203),IF(F203=7,25-INT(Recap!$H$16*100-E203))))))</f>
        <v>19</v>
      </c>
      <c r="C204">
        <f>Recap!$B$9*(100-B204)/100</f>
        <v>2891.7</v>
      </c>
      <c r="D204" s="10">
        <f t="shared" si="4"/>
        <v>645063.29999999981</v>
      </c>
      <c r="E204" s="11">
        <f>INT((Recap!$B$3-D204)/Recap!$B$3*1000)/10</f>
        <v>64.599999999999994</v>
      </c>
      <c r="F204">
        <f>IF(E204/100&gt;0,IF(E204/100&gt;Recap!$C$16,1,IF(E204/100&gt;Recap!$D$16,2,IF(E204/100&gt;Recap!$E$16,3,IF(E204/100&gt;Recap!$F$16,4,IF(E204/100&gt;Recap!$G$16,5,IF(E204/100&gt;Recap!$H$16,6,IF(E204/100&gt;Recap!I218,7,IF(E204/100&gt;Recap!J218,8)))))))))</f>
        <v>3</v>
      </c>
    </row>
    <row r="205" spans="1:6" x14ac:dyDescent="0.3">
      <c r="A205">
        <v>204</v>
      </c>
      <c r="B205">
        <f>IF(OR(F204=2,F204=4,F204=6),-45,IF(F204=1,25-INT(Recap!$B$16*100-E204),IF(F204=3,25-INT(Recap!$D$16*100-E204),IF(F204=5,25-INT(Recap!$F$16*100-E204),IF(F204=7,25-INT(Recap!$H$16*100-E204))))))</f>
        <v>19</v>
      </c>
      <c r="C205">
        <f>Recap!$B$9*(100-B205)/100</f>
        <v>2891.7</v>
      </c>
      <c r="D205" s="10">
        <f t="shared" si="4"/>
        <v>647954.99999999977</v>
      </c>
      <c r="E205" s="11">
        <f>INT((Recap!$B$3-D205)/Recap!$B$3*1000)/10</f>
        <v>64.400000000000006</v>
      </c>
      <c r="F205">
        <f>IF(E205/100&gt;0,IF(E205/100&gt;Recap!$C$16,1,IF(E205/100&gt;Recap!$D$16,2,IF(E205/100&gt;Recap!$E$16,3,IF(E205/100&gt;Recap!$F$16,4,IF(E205/100&gt;Recap!$G$16,5,IF(E205/100&gt;Recap!$H$16,6,IF(E205/100&gt;Recap!I219,7,IF(E205/100&gt;Recap!J219,8)))))))))</f>
        <v>3</v>
      </c>
    </row>
    <row r="206" spans="1:6" x14ac:dyDescent="0.3">
      <c r="A206">
        <v>205</v>
      </c>
      <c r="B206">
        <f>IF(OR(F205=2,F205=4,F205=6),-45,IF(F205=1,25-INT(Recap!$B$16*100-E205),IF(F205=3,25-INT(Recap!$D$16*100-E205),IF(F205=5,25-INT(Recap!$F$16*100-E205),IF(F205=7,25-INT(Recap!$H$16*100-E205))))))</f>
        <v>19</v>
      </c>
      <c r="C206">
        <f>Recap!$B$9*(100-B206)/100</f>
        <v>2891.7</v>
      </c>
      <c r="D206" s="10">
        <f t="shared" si="4"/>
        <v>650846.69999999972</v>
      </c>
      <c r="E206" s="11">
        <f>INT((Recap!$B$3-D206)/Recap!$B$3*1000)/10</f>
        <v>64.3</v>
      </c>
      <c r="F206">
        <f>IF(E206/100&gt;0,IF(E206/100&gt;Recap!$C$16,1,IF(E206/100&gt;Recap!$D$16,2,IF(E206/100&gt;Recap!$E$16,3,IF(E206/100&gt;Recap!$F$16,4,IF(E206/100&gt;Recap!$G$16,5,IF(E206/100&gt;Recap!$H$16,6,IF(E206/100&gt;Recap!I220,7,IF(E206/100&gt;Recap!J220,8)))))))))</f>
        <v>3</v>
      </c>
    </row>
    <row r="207" spans="1:6" x14ac:dyDescent="0.3">
      <c r="A207">
        <v>206</v>
      </c>
      <c r="B207">
        <f>IF(OR(F206=2,F206=4,F206=6),-45,IF(F206=1,25-INT(Recap!$B$16*100-E206),IF(F206=3,25-INT(Recap!$D$16*100-E206),IF(F206=5,25-INT(Recap!$F$16*100-E206),IF(F206=7,25-INT(Recap!$H$16*100-E206))))))</f>
        <v>19</v>
      </c>
      <c r="C207">
        <f>Recap!$B$9*(100-B207)/100</f>
        <v>2891.7</v>
      </c>
      <c r="D207" s="10">
        <f t="shared" si="4"/>
        <v>653738.39999999967</v>
      </c>
      <c r="E207" s="11">
        <f>INT((Recap!$B$3-D207)/Recap!$B$3*1000)/10</f>
        <v>64.099999999999994</v>
      </c>
      <c r="F207">
        <f>IF(E207/100&gt;0,IF(E207/100&gt;Recap!$C$16,1,IF(E207/100&gt;Recap!$D$16,2,IF(E207/100&gt;Recap!$E$16,3,IF(E207/100&gt;Recap!$F$16,4,IF(E207/100&gt;Recap!$G$16,5,IF(E207/100&gt;Recap!$H$16,6,IF(E207/100&gt;Recap!I221,7,IF(E207/100&gt;Recap!J221,8)))))))))</f>
        <v>3</v>
      </c>
    </row>
    <row r="208" spans="1:6" x14ac:dyDescent="0.3">
      <c r="A208">
        <v>207</v>
      </c>
      <c r="B208">
        <f>IF(OR(F207=2,F207=4,F207=6),-45,IF(F207=1,25-INT(Recap!$B$16*100-E207),IF(F207=3,25-INT(Recap!$D$16*100-E207),IF(F207=5,25-INT(Recap!$F$16*100-E207),IF(F207=7,25-INT(Recap!$H$16*100-E207))))))</f>
        <v>19</v>
      </c>
      <c r="C208">
        <f>Recap!$B$9*(100-B208)/100</f>
        <v>2891.7</v>
      </c>
      <c r="D208" s="10">
        <f t="shared" si="4"/>
        <v>656630.09999999963</v>
      </c>
      <c r="E208" s="11">
        <f>INT((Recap!$B$3-D208)/Recap!$B$3*1000)/10</f>
        <v>64</v>
      </c>
      <c r="F208">
        <f>IF(E208/100&gt;0,IF(E208/100&gt;Recap!$C$16,1,IF(E208/100&gt;Recap!$D$16,2,IF(E208/100&gt;Recap!$E$16,3,IF(E208/100&gt;Recap!$F$16,4,IF(E208/100&gt;Recap!$G$16,5,IF(E208/100&gt;Recap!$H$16,6,IF(E208/100&gt;Recap!I222,7,IF(E208/100&gt;Recap!J222,8)))))))))</f>
        <v>3</v>
      </c>
    </row>
    <row r="209" spans="1:6" x14ac:dyDescent="0.3">
      <c r="A209">
        <v>208</v>
      </c>
      <c r="B209">
        <f>IF(OR(F208=2,F208=4,F208=6),-45,IF(F208=1,25-INT(Recap!$B$16*100-E208),IF(F208=3,25-INT(Recap!$D$16*100-E208),IF(F208=5,25-INT(Recap!$F$16*100-E208),IF(F208=7,25-INT(Recap!$H$16*100-E208))))))</f>
        <v>19</v>
      </c>
      <c r="C209">
        <f>Recap!$B$9*(100-B209)/100</f>
        <v>2891.7</v>
      </c>
      <c r="D209" s="10">
        <f t="shared" si="4"/>
        <v>659521.79999999958</v>
      </c>
      <c r="E209" s="11">
        <f>INT((Recap!$B$3-D209)/Recap!$B$3*1000)/10</f>
        <v>63.8</v>
      </c>
      <c r="F209">
        <f>IF(E209/100&gt;0,IF(E209/100&gt;Recap!$C$16,1,IF(E209/100&gt;Recap!$D$16,2,IF(E209/100&gt;Recap!$E$16,3,IF(E209/100&gt;Recap!$F$16,4,IF(E209/100&gt;Recap!$G$16,5,IF(E209/100&gt;Recap!$H$16,6,IF(E209/100&gt;Recap!I223,7,IF(E209/100&gt;Recap!J223,8)))))))))</f>
        <v>3</v>
      </c>
    </row>
    <row r="210" spans="1:6" x14ac:dyDescent="0.3">
      <c r="A210">
        <v>209</v>
      </c>
      <c r="B210">
        <f>IF(OR(F209=2,F209=4,F209=6),-45,IF(F209=1,25-INT(Recap!$B$16*100-E209),IF(F209=3,25-INT(Recap!$D$16*100-E209),IF(F209=5,25-INT(Recap!$F$16*100-E209),IF(F209=7,25-INT(Recap!$H$16*100-E209))))))</f>
        <v>19</v>
      </c>
      <c r="C210">
        <f>Recap!$B$9*(100-B210)/100</f>
        <v>2891.7</v>
      </c>
      <c r="D210" s="10">
        <f t="shared" si="4"/>
        <v>662413.49999999953</v>
      </c>
      <c r="E210" s="11">
        <f>INT((Recap!$B$3-D210)/Recap!$B$3*1000)/10</f>
        <v>63.6</v>
      </c>
      <c r="F210">
        <f>IF(E210/100&gt;0,IF(E210/100&gt;Recap!$C$16,1,IF(E210/100&gt;Recap!$D$16,2,IF(E210/100&gt;Recap!$E$16,3,IF(E210/100&gt;Recap!$F$16,4,IF(E210/100&gt;Recap!$G$16,5,IF(E210/100&gt;Recap!$H$16,6,IF(E210/100&gt;Recap!I224,7,IF(E210/100&gt;Recap!J224,8)))))))))</f>
        <v>3</v>
      </c>
    </row>
    <row r="211" spans="1:6" x14ac:dyDescent="0.3">
      <c r="A211">
        <v>210</v>
      </c>
      <c r="B211">
        <f>IF(OR(F210=2,F210=4,F210=6),-45,IF(F210=1,25-INT(Recap!$B$16*100-E210),IF(F210=3,25-INT(Recap!$D$16*100-E210),IF(F210=5,25-INT(Recap!$F$16*100-E210),IF(F210=7,25-INT(Recap!$H$16*100-E210))))))</f>
        <v>18</v>
      </c>
      <c r="C211">
        <f>Recap!$B$9*(100-B211)/100</f>
        <v>2927.4</v>
      </c>
      <c r="D211" s="10">
        <f t="shared" si="4"/>
        <v>665340.89999999956</v>
      </c>
      <c r="E211" s="11">
        <f>INT((Recap!$B$3-D211)/Recap!$B$3*1000)/10</f>
        <v>63.5</v>
      </c>
      <c r="F211">
        <f>IF(E211/100&gt;0,IF(E211/100&gt;Recap!$C$16,1,IF(E211/100&gt;Recap!$D$16,2,IF(E211/100&gt;Recap!$E$16,3,IF(E211/100&gt;Recap!$F$16,4,IF(E211/100&gt;Recap!$G$16,5,IF(E211/100&gt;Recap!$H$16,6,IF(E211/100&gt;Recap!I225,7,IF(E211/100&gt;Recap!J225,8)))))))))</f>
        <v>3</v>
      </c>
    </row>
    <row r="212" spans="1:6" x14ac:dyDescent="0.3">
      <c r="A212">
        <v>211</v>
      </c>
      <c r="B212">
        <f>IF(OR(F211=2,F211=4,F211=6),-45,IF(F211=1,25-INT(Recap!$B$16*100-E211),IF(F211=3,25-INT(Recap!$D$16*100-E211),IF(F211=5,25-INT(Recap!$F$16*100-E211),IF(F211=7,25-INT(Recap!$H$16*100-E211))))))</f>
        <v>18</v>
      </c>
      <c r="C212">
        <f>Recap!$B$9*(100-B212)/100</f>
        <v>2927.4</v>
      </c>
      <c r="D212" s="10">
        <f t="shared" si="4"/>
        <v>668268.29999999958</v>
      </c>
      <c r="E212" s="11">
        <f>INT((Recap!$B$3-D212)/Recap!$B$3*1000)/10</f>
        <v>63.3</v>
      </c>
      <c r="F212">
        <f>IF(E212/100&gt;0,IF(E212/100&gt;Recap!$C$16,1,IF(E212/100&gt;Recap!$D$16,2,IF(E212/100&gt;Recap!$E$16,3,IF(E212/100&gt;Recap!$F$16,4,IF(E212/100&gt;Recap!$G$16,5,IF(E212/100&gt;Recap!$H$16,6,IF(E212/100&gt;Recap!I226,7,IF(E212/100&gt;Recap!J226,8)))))))))</f>
        <v>3</v>
      </c>
    </row>
    <row r="213" spans="1:6" x14ac:dyDescent="0.3">
      <c r="A213">
        <v>212</v>
      </c>
      <c r="B213">
        <f>IF(OR(F212=2,F212=4,F212=6),-45,IF(F212=1,25-INT(Recap!$B$16*100-E212),IF(F212=3,25-INT(Recap!$D$16*100-E212),IF(F212=5,25-INT(Recap!$F$16*100-E212),IF(F212=7,25-INT(Recap!$H$16*100-E212))))))</f>
        <v>18</v>
      </c>
      <c r="C213">
        <f>Recap!$B$9*(100-B213)/100</f>
        <v>2927.4</v>
      </c>
      <c r="D213" s="10">
        <f t="shared" si="4"/>
        <v>671195.6999999996</v>
      </c>
      <c r="E213" s="11">
        <f>INT((Recap!$B$3-D213)/Recap!$B$3*1000)/10</f>
        <v>63.2</v>
      </c>
      <c r="F213">
        <f>IF(E213/100&gt;0,IF(E213/100&gt;Recap!$C$16,1,IF(E213/100&gt;Recap!$D$16,2,IF(E213/100&gt;Recap!$E$16,3,IF(E213/100&gt;Recap!$F$16,4,IF(E213/100&gt;Recap!$G$16,5,IF(E213/100&gt;Recap!$H$16,6,IF(E213/100&gt;Recap!I227,7,IF(E213/100&gt;Recap!J227,8)))))))))</f>
        <v>3</v>
      </c>
    </row>
    <row r="214" spans="1:6" x14ac:dyDescent="0.3">
      <c r="A214">
        <v>213</v>
      </c>
      <c r="B214">
        <f>IF(OR(F213=2,F213=4,F213=6),-45,IF(F213=1,25-INT(Recap!$B$16*100-E213),IF(F213=3,25-INT(Recap!$D$16*100-E213),IF(F213=5,25-INT(Recap!$F$16*100-E213),IF(F213=7,25-INT(Recap!$H$16*100-E213))))))</f>
        <v>18</v>
      </c>
      <c r="C214">
        <f>Recap!$B$9*(100-B214)/100</f>
        <v>2927.4</v>
      </c>
      <c r="D214" s="10">
        <f t="shared" ref="D214:D277" si="5">D213+C214</f>
        <v>674123.09999999963</v>
      </c>
      <c r="E214" s="11">
        <f>INT((Recap!$B$3-D214)/Recap!$B$3*1000)/10</f>
        <v>63</v>
      </c>
      <c r="F214">
        <f>IF(E214/100&gt;0,IF(E214/100&gt;Recap!$C$16,1,IF(E214/100&gt;Recap!$D$16,2,IF(E214/100&gt;Recap!$E$16,3,IF(E214/100&gt;Recap!$F$16,4,IF(E214/100&gt;Recap!$G$16,5,IF(E214/100&gt;Recap!$H$16,6,IF(E214/100&gt;Recap!I228,7,IF(E214/100&gt;Recap!J228,8)))))))))</f>
        <v>3</v>
      </c>
    </row>
    <row r="215" spans="1:6" x14ac:dyDescent="0.3">
      <c r="A215">
        <v>214</v>
      </c>
      <c r="B215">
        <f>IF(OR(F214=2,F214=4,F214=6),-45,IF(F214=1,25-INT(Recap!$B$16*100-E214),IF(F214=3,25-INT(Recap!$D$16*100-E214),IF(F214=5,25-INT(Recap!$F$16*100-E214),IF(F214=7,25-INT(Recap!$H$16*100-E214))))))</f>
        <v>18</v>
      </c>
      <c r="C215">
        <f>Recap!$B$9*(100-B215)/100</f>
        <v>2927.4</v>
      </c>
      <c r="D215" s="10">
        <f t="shared" si="5"/>
        <v>677050.49999999965</v>
      </c>
      <c r="E215" s="11">
        <f>INT((Recap!$B$3-D215)/Recap!$B$3*1000)/10</f>
        <v>62.8</v>
      </c>
      <c r="F215">
        <f>IF(E215/100&gt;0,IF(E215/100&gt;Recap!$C$16,1,IF(E215/100&gt;Recap!$D$16,2,IF(E215/100&gt;Recap!$E$16,3,IF(E215/100&gt;Recap!$F$16,4,IF(E215/100&gt;Recap!$G$16,5,IF(E215/100&gt;Recap!$H$16,6,IF(E215/100&gt;Recap!I229,7,IF(E215/100&gt;Recap!J229,8)))))))))</f>
        <v>3</v>
      </c>
    </row>
    <row r="216" spans="1:6" x14ac:dyDescent="0.3">
      <c r="A216">
        <v>215</v>
      </c>
      <c r="B216">
        <f>IF(OR(F215=2,F215=4,F215=6),-45,IF(F215=1,25-INT(Recap!$B$16*100-E215),IF(F215=3,25-INT(Recap!$D$16*100-E215),IF(F215=5,25-INT(Recap!$F$16*100-E215),IF(F215=7,25-INT(Recap!$H$16*100-E215))))))</f>
        <v>18</v>
      </c>
      <c r="C216">
        <f>Recap!$B$9*(100-B216)/100</f>
        <v>2927.4</v>
      </c>
      <c r="D216" s="10">
        <f t="shared" si="5"/>
        <v>679977.89999999967</v>
      </c>
      <c r="E216" s="11">
        <f>INT((Recap!$B$3-D216)/Recap!$B$3*1000)/10</f>
        <v>62.7</v>
      </c>
      <c r="F216">
        <f>IF(E216/100&gt;0,IF(E216/100&gt;Recap!$C$16,1,IF(E216/100&gt;Recap!$D$16,2,IF(E216/100&gt;Recap!$E$16,3,IF(E216/100&gt;Recap!$F$16,4,IF(E216/100&gt;Recap!$G$16,5,IF(E216/100&gt;Recap!$H$16,6,IF(E216/100&gt;Recap!I230,7,IF(E216/100&gt;Recap!J230,8)))))))))</f>
        <v>3</v>
      </c>
    </row>
    <row r="217" spans="1:6" x14ac:dyDescent="0.3">
      <c r="A217">
        <v>216</v>
      </c>
      <c r="B217">
        <f>IF(OR(F216=2,F216=4,F216=6),-45,IF(F216=1,25-INT(Recap!$B$16*100-E216),IF(F216=3,25-INT(Recap!$D$16*100-E216),IF(F216=5,25-INT(Recap!$F$16*100-E216),IF(F216=7,25-INT(Recap!$H$16*100-E216))))))</f>
        <v>17</v>
      </c>
      <c r="C217">
        <f>Recap!$B$9*(100-B217)/100</f>
        <v>2963.1</v>
      </c>
      <c r="D217" s="10">
        <f t="shared" si="5"/>
        <v>682940.99999999965</v>
      </c>
      <c r="E217" s="11">
        <f>INT((Recap!$B$3-D217)/Recap!$B$3*1000)/10</f>
        <v>62.5</v>
      </c>
      <c r="F217">
        <f>IF(E217/100&gt;0,IF(E217/100&gt;Recap!$C$16,1,IF(E217/100&gt;Recap!$D$16,2,IF(E217/100&gt;Recap!$E$16,3,IF(E217/100&gt;Recap!$F$16,4,IF(E217/100&gt;Recap!$G$16,5,IF(E217/100&gt;Recap!$H$16,6,IF(E217/100&gt;Recap!I231,7,IF(E217/100&gt;Recap!J231,8)))))))))</f>
        <v>3</v>
      </c>
    </row>
    <row r="218" spans="1:6" x14ac:dyDescent="0.3">
      <c r="A218">
        <v>217</v>
      </c>
      <c r="B218">
        <f>IF(OR(F217=2,F217=4,F217=6),-45,IF(F217=1,25-INT(Recap!$B$16*100-E217),IF(F217=3,25-INT(Recap!$D$16*100-E217),IF(F217=5,25-INT(Recap!$F$16*100-E217),IF(F217=7,25-INT(Recap!$H$16*100-E217))))))</f>
        <v>17</v>
      </c>
      <c r="C218">
        <f>Recap!$B$9*(100-B218)/100</f>
        <v>2963.1</v>
      </c>
      <c r="D218" s="10">
        <f t="shared" si="5"/>
        <v>685904.09999999963</v>
      </c>
      <c r="E218" s="11">
        <f>INT((Recap!$B$3-D218)/Recap!$B$3*1000)/10</f>
        <v>62.3</v>
      </c>
      <c r="F218">
        <f>IF(E218/100&gt;0,IF(E218/100&gt;Recap!$C$16,1,IF(E218/100&gt;Recap!$D$16,2,IF(E218/100&gt;Recap!$E$16,3,IF(E218/100&gt;Recap!$F$16,4,IF(E218/100&gt;Recap!$G$16,5,IF(E218/100&gt;Recap!$H$16,6,IF(E218/100&gt;Recap!I232,7,IF(E218/100&gt;Recap!J232,8)))))))))</f>
        <v>3</v>
      </c>
    </row>
    <row r="219" spans="1:6" x14ac:dyDescent="0.3">
      <c r="A219">
        <v>218</v>
      </c>
      <c r="B219">
        <f>IF(OR(F218=2,F218=4,F218=6),-45,IF(F218=1,25-INT(Recap!$B$16*100-E218),IF(F218=3,25-INT(Recap!$D$16*100-E218),IF(F218=5,25-INT(Recap!$F$16*100-E218),IF(F218=7,25-INT(Recap!$H$16*100-E218))))))</f>
        <v>17</v>
      </c>
      <c r="C219">
        <f>Recap!$B$9*(100-B219)/100</f>
        <v>2963.1</v>
      </c>
      <c r="D219" s="10">
        <f t="shared" si="5"/>
        <v>688867.1999999996</v>
      </c>
      <c r="E219" s="11">
        <f>INT((Recap!$B$3-D219)/Recap!$B$3*1000)/10</f>
        <v>62.2</v>
      </c>
      <c r="F219">
        <f>IF(E219/100&gt;0,IF(E219/100&gt;Recap!$C$16,1,IF(E219/100&gt;Recap!$D$16,2,IF(E219/100&gt;Recap!$E$16,3,IF(E219/100&gt;Recap!$F$16,4,IF(E219/100&gt;Recap!$G$16,5,IF(E219/100&gt;Recap!$H$16,6,IF(E219/100&gt;Recap!I233,7,IF(E219/100&gt;Recap!J233,8)))))))))</f>
        <v>3</v>
      </c>
    </row>
    <row r="220" spans="1:6" x14ac:dyDescent="0.3">
      <c r="A220">
        <v>219</v>
      </c>
      <c r="B220">
        <f>IF(OR(F219=2,F219=4,F219=6),-45,IF(F219=1,25-INT(Recap!$B$16*100-E219),IF(F219=3,25-INT(Recap!$D$16*100-E219),IF(F219=5,25-INT(Recap!$F$16*100-E219),IF(F219=7,25-INT(Recap!$H$16*100-E219))))))</f>
        <v>17</v>
      </c>
      <c r="C220">
        <f>Recap!$B$9*(100-B220)/100</f>
        <v>2963.1</v>
      </c>
      <c r="D220" s="10">
        <f t="shared" si="5"/>
        <v>691830.29999999958</v>
      </c>
      <c r="E220" s="11">
        <f>INT((Recap!$B$3-D220)/Recap!$B$3*1000)/10</f>
        <v>62</v>
      </c>
      <c r="F220">
        <f>IF(E220/100&gt;0,IF(E220/100&gt;Recap!$C$16,1,IF(E220/100&gt;Recap!$D$16,2,IF(E220/100&gt;Recap!$E$16,3,IF(E220/100&gt;Recap!$F$16,4,IF(E220/100&gt;Recap!$G$16,5,IF(E220/100&gt;Recap!$H$16,6,IF(E220/100&gt;Recap!I234,7,IF(E220/100&gt;Recap!J234,8)))))))))</f>
        <v>3</v>
      </c>
    </row>
    <row r="221" spans="1:6" x14ac:dyDescent="0.3">
      <c r="A221">
        <v>220</v>
      </c>
      <c r="B221">
        <f>IF(OR(F220=2,F220=4,F220=6),-45,IF(F220=1,25-INT(Recap!$B$16*100-E220),IF(F220=3,25-INT(Recap!$D$16*100-E220),IF(F220=5,25-INT(Recap!$F$16*100-E220),IF(F220=7,25-INT(Recap!$H$16*100-E220))))))</f>
        <v>17</v>
      </c>
      <c r="C221">
        <f>Recap!$B$9*(100-B221)/100</f>
        <v>2963.1</v>
      </c>
      <c r="D221" s="10">
        <f t="shared" si="5"/>
        <v>694793.39999999956</v>
      </c>
      <c r="E221" s="11">
        <f>INT((Recap!$B$3-D221)/Recap!$B$3*1000)/10</f>
        <v>61.9</v>
      </c>
      <c r="F221">
        <f>IF(E221/100&gt;0,IF(E221/100&gt;Recap!$C$16,1,IF(E221/100&gt;Recap!$D$16,2,IF(E221/100&gt;Recap!$E$16,3,IF(E221/100&gt;Recap!$F$16,4,IF(E221/100&gt;Recap!$G$16,5,IF(E221/100&gt;Recap!$H$16,6,IF(E221/100&gt;Recap!I235,7,IF(E221/100&gt;Recap!J235,8)))))))))</f>
        <v>3</v>
      </c>
    </row>
    <row r="222" spans="1:6" x14ac:dyDescent="0.3">
      <c r="A222">
        <v>221</v>
      </c>
      <c r="B222">
        <f>IF(OR(F221=2,F221=4,F221=6),-45,IF(F221=1,25-INT(Recap!$B$16*100-E221),IF(F221=3,25-INT(Recap!$D$16*100-E221),IF(F221=5,25-INT(Recap!$F$16*100-E221),IF(F221=7,25-INT(Recap!$H$16*100-E221))))))</f>
        <v>17</v>
      </c>
      <c r="C222">
        <f>Recap!$B$9*(100-B222)/100</f>
        <v>2963.1</v>
      </c>
      <c r="D222" s="10">
        <f t="shared" si="5"/>
        <v>697756.49999999953</v>
      </c>
      <c r="E222" s="11">
        <f>INT((Recap!$B$3-D222)/Recap!$B$3*1000)/10</f>
        <v>61.7</v>
      </c>
      <c r="F222">
        <f>IF(E222/100&gt;0,IF(E222/100&gt;Recap!$C$16,1,IF(E222/100&gt;Recap!$D$16,2,IF(E222/100&gt;Recap!$E$16,3,IF(E222/100&gt;Recap!$F$16,4,IF(E222/100&gt;Recap!$G$16,5,IF(E222/100&gt;Recap!$H$16,6,IF(E222/100&gt;Recap!I236,7,IF(E222/100&gt;Recap!J236,8)))))))))</f>
        <v>3</v>
      </c>
    </row>
    <row r="223" spans="1:6" x14ac:dyDescent="0.3">
      <c r="A223">
        <v>222</v>
      </c>
      <c r="B223">
        <f>IF(OR(F222=2,F222=4,F222=6),-45,IF(F222=1,25-INT(Recap!$B$16*100-E222),IF(F222=3,25-INT(Recap!$D$16*100-E222),IF(F222=5,25-INT(Recap!$F$16*100-E222),IF(F222=7,25-INT(Recap!$H$16*100-E222))))))</f>
        <v>16</v>
      </c>
      <c r="C223">
        <f>Recap!$B$9*(100-B223)/100</f>
        <v>2998.8</v>
      </c>
      <c r="D223" s="10">
        <f t="shared" si="5"/>
        <v>700755.29999999958</v>
      </c>
      <c r="E223" s="11">
        <f>INT((Recap!$B$3-D223)/Recap!$B$3*1000)/10</f>
        <v>61.5</v>
      </c>
      <c r="F223">
        <f>IF(E223/100&gt;0,IF(E223/100&gt;Recap!$C$16,1,IF(E223/100&gt;Recap!$D$16,2,IF(E223/100&gt;Recap!$E$16,3,IF(E223/100&gt;Recap!$F$16,4,IF(E223/100&gt;Recap!$G$16,5,IF(E223/100&gt;Recap!$H$16,6,IF(E223/100&gt;Recap!I237,7,IF(E223/100&gt;Recap!J237,8)))))))))</f>
        <v>3</v>
      </c>
    </row>
    <row r="224" spans="1:6" x14ac:dyDescent="0.3">
      <c r="A224">
        <v>223</v>
      </c>
      <c r="B224">
        <f>IF(OR(F223=2,F223=4,F223=6),-45,IF(F223=1,25-INT(Recap!$B$16*100-E223),IF(F223=3,25-INT(Recap!$D$16*100-E223),IF(F223=5,25-INT(Recap!$F$16*100-E223),IF(F223=7,25-INT(Recap!$H$16*100-E223))))))</f>
        <v>16</v>
      </c>
      <c r="C224">
        <f>Recap!$B$9*(100-B224)/100</f>
        <v>2998.8</v>
      </c>
      <c r="D224" s="10">
        <f t="shared" si="5"/>
        <v>703754.09999999963</v>
      </c>
      <c r="E224" s="11">
        <f>INT((Recap!$B$3-D224)/Recap!$B$3*1000)/10</f>
        <v>61.4</v>
      </c>
      <c r="F224">
        <f>IF(E224/100&gt;0,IF(E224/100&gt;Recap!$C$16,1,IF(E224/100&gt;Recap!$D$16,2,IF(E224/100&gt;Recap!$E$16,3,IF(E224/100&gt;Recap!$F$16,4,IF(E224/100&gt;Recap!$G$16,5,IF(E224/100&gt;Recap!$H$16,6,IF(E224/100&gt;Recap!I238,7,IF(E224/100&gt;Recap!J238,8)))))))))</f>
        <v>3</v>
      </c>
    </row>
    <row r="225" spans="1:6" x14ac:dyDescent="0.3">
      <c r="A225">
        <v>224</v>
      </c>
      <c r="B225">
        <f>IF(OR(F224=2,F224=4,F224=6),-45,IF(F224=1,25-INT(Recap!$B$16*100-E224),IF(F224=3,25-INT(Recap!$D$16*100-E224),IF(F224=5,25-INT(Recap!$F$16*100-E224),IF(F224=7,25-INT(Recap!$H$16*100-E224))))))</f>
        <v>16</v>
      </c>
      <c r="C225">
        <f>Recap!$B$9*(100-B225)/100</f>
        <v>2998.8</v>
      </c>
      <c r="D225" s="10">
        <f t="shared" si="5"/>
        <v>706752.89999999967</v>
      </c>
      <c r="E225" s="11">
        <f>INT((Recap!$B$3-D225)/Recap!$B$3*1000)/10</f>
        <v>61.2</v>
      </c>
      <c r="F225">
        <f>IF(E225/100&gt;0,IF(E225/100&gt;Recap!$C$16,1,IF(E225/100&gt;Recap!$D$16,2,IF(E225/100&gt;Recap!$E$16,3,IF(E225/100&gt;Recap!$F$16,4,IF(E225/100&gt;Recap!$G$16,5,IF(E225/100&gt;Recap!$H$16,6,IF(E225/100&gt;Recap!I239,7,IF(E225/100&gt;Recap!J239,8)))))))))</f>
        <v>3</v>
      </c>
    </row>
    <row r="226" spans="1:6" x14ac:dyDescent="0.3">
      <c r="A226">
        <v>225</v>
      </c>
      <c r="B226">
        <f>IF(OR(F225=2,F225=4,F225=6),-45,IF(F225=1,25-INT(Recap!$B$16*100-E225),IF(F225=3,25-INT(Recap!$D$16*100-E225),IF(F225=5,25-INT(Recap!$F$16*100-E225),IF(F225=7,25-INT(Recap!$H$16*100-E225))))))</f>
        <v>16</v>
      </c>
      <c r="C226">
        <f>Recap!$B$9*(100-B226)/100</f>
        <v>2998.8</v>
      </c>
      <c r="D226" s="10">
        <f t="shared" si="5"/>
        <v>709751.69999999972</v>
      </c>
      <c r="E226" s="11">
        <f>INT((Recap!$B$3-D226)/Recap!$B$3*1000)/10</f>
        <v>61</v>
      </c>
      <c r="F226">
        <f>IF(E226/100&gt;0,IF(E226/100&gt;Recap!$C$16,1,IF(E226/100&gt;Recap!$D$16,2,IF(E226/100&gt;Recap!$E$16,3,IF(E226/100&gt;Recap!$F$16,4,IF(E226/100&gt;Recap!$G$16,5,IF(E226/100&gt;Recap!$H$16,6,IF(E226/100&gt;Recap!I240,7,IF(E226/100&gt;Recap!J240,8)))))))))</f>
        <v>3</v>
      </c>
    </row>
    <row r="227" spans="1:6" x14ac:dyDescent="0.3">
      <c r="A227">
        <v>226</v>
      </c>
      <c r="B227">
        <f>IF(OR(F226=2,F226=4,F226=6),-45,IF(F226=1,25-INT(Recap!$B$16*100-E226),IF(F226=3,25-INT(Recap!$D$16*100-E226),IF(F226=5,25-INT(Recap!$F$16*100-E226),IF(F226=7,25-INT(Recap!$H$16*100-E226))))))</f>
        <v>16</v>
      </c>
      <c r="C227">
        <f>Recap!$B$9*(100-B227)/100</f>
        <v>2998.8</v>
      </c>
      <c r="D227" s="10">
        <f t="shared" si="5"/>
        <v>712750.49999999977</v>
      </c>
      <c r="E227" s="11">
        <f>INT((Recap!$B$3-D227)/Recap!$B$3*1000)/10</f>
        <v>60.9</v>
      </c>
      <c r="F227">
        <f>IF(E227/100&gt;0,IF(E227/100&gt;Recap!$C$16,1,IF(E227/100&gt;Recap!$D$16,2,IF(E227/100&gt;Recap!$E$16,3,IF(E227/100&gt;Recap!$F$16,4,IF(E227/100&gt;Recap!$G$16,5,IF(E227/100&gt;Recap!$H$16,6,IF(E227/100&gt;Recap!I241,7,IF(E227/100&gt;Recap!J241,8)))))))))</f>
        <v>3</v>
      </c>
    </row>
    <row r="228" spans="1:6" x14ac:dyDescent="0.3">
      <c r="A228">
        <v>227</v>
      </c>
      <c r="B228">
        <f>IF(OR(F227=2,F227=4,F227=6),-45,IF(F227=1,25-INT(Recap!$B$16*100-E227),IF(F227=3,25-INT(Recap!$D$16*100-E227),IF(F227=5,25-INT(Recap!$F$16*100-E227),IF(F227=7,25-INT(Recap!$H$16*100-E227))))))</f>
        <v>16</v>
      </c>
      <c r="C228">
        <f>Recap!$B$9*(100-B228)/100</f>
        <v>2998.8</v>
      </c>
      <c r="D228" s="10">
        <f t="shared" si="5"/>
        <v>715749.29999999981</v>
      </c>
      <c r="E228" s="11">
        <f>INT((Recap!$B$3-D228)/Recap!$B$3*1000)/10</f>
        <v>60.7</v>
      </c>
      <c r="F228">
        <f>IF(E228/100&gt;0,IF(E228/100&gt;Recap!$C$16,1,IF(E228/100&gt;Recap!$D$16,2,IF(E228/100&gt;Recap!$E$16,3,IF(E228/100&gt;Recap!$F$16,4,IF(E228/100&gt;Recap!$G$16,5,IF(E228/100&gt;Recap!$H$16,6,IF(E228/100&gt;Recap!I242,7,IF(E228/100&gt;Recap!J242,8)))))))))</f>
        <v>3</v>
      </c>
    </row>
    <row r="229" spans="1:6" x14ac:dyDescent="0.3">
      <c r="A229">
        <v>228</v>
      </c>
      <c r="B229">
        <f>IF(OR(F228=2,F228=4,F228=6),-45,IF(F228=1,25-INT(Recap!$B$16*100-E228),IF(F228=3,25-INT(Recap!$D$16*100-E228),IF(F228=5,25-INT(Recap!$F$16*100-E228),IF(F228=7,25-INT(Recap!$H$16*100-E228))))))</f>
        <v>15</v>
      </c>
      <c r="C229">
        <f>Recap!$B$9*(100-B229)/100</f>
        <v>3034.5</v>
      </c>
      <c r="D229" s="10">
        <f t="shared" si="5"/>
        <v>718783.79999999981</v>
      </c>
      <c r="E229" s="11">
        <f>INT((Recap!$B$3-D229)/Recap!$B$3*1000)/10</f>
        <v>60.5</v>
      </c>
      <c r="F229">
        <f>IF(E229/100&gt;0,IF(E229/100&gt;Recap!$C$16,1,IF(E229/100&gt;Recap!$D$16,2,IF(E229/100&gt;Recap!$E$16,3,IF(E229/100&gt;Recap!$F$16,4,IF(E229/100&gt;Recap!$G$16,5,IF(E229/100&gt;Recap!$H$16,6,IF(E229/100&gt;Recap!I243,7,IF(E229/100&gt;Recap!J243,8)))))))))</f>
        <v>3</v>
      </c>
    </row>
    <row r="230" spans="1:6" x14ac:dyDescent="0.3">
      <c r="A230">
        <v>229</v>
      </c>
      <c r="B230">
        <f>IF(OR(F229=2,F229=4,F229=6),-45,IF(F229=1,25-INT(Recap!$B$16*100-E229),IF(F229=3,25-INT(Recap!$D$16*100-E229),IF(F229=5,25-INT(Recap!$F$16*100-E229),IF(F229=7,25-INT(Recap!$H$16*100-E229))))))</f>
        <v>15</v>
      </c>
      <c r="C230">
        <f>Recap!$B$9*(100-B230)/100</f>
        <v>3034.5</v>
      </c>
      <c r="D230" s="10">
        <f t="shared" si="5"/>
        <v>721818.29999999981</v>
      </c>
      <c r="E230" s="11">
        <f>INT((Recap!$B$3-D230)/Recap!$B$3*1000)/10</f>
        <v>60.4</v>
      </c>
      <c r="F230">
        <f>IF(E230/100&gt;0,IF(E230/100&gt;Recap!$C$16,1,IF(E230/100&gt;Recap!$D$16,2,IF(E230/100&gt;Recap!$E$16,3,IF(E230/100&gt;Recap!$F$16,4,IF(E230/100&gt;Recap!$G$16,5,IF(E230/100&gt;Recap!$H$16,6,IF(E230/100&gt;Recap!I244,7,IF(E230/100&gt;Recap!J244,8)))))))))</f>
        <v>3</v>
      </c>
    </row>
    <row r="231" spans="1:6" x14ac:dyDescent="0.3">
      <c r="A231">
        <v>230</v>
      </c>
      <c r="B231">
        <f>IF(OR(F230=2,F230=4,F230=6),-45,IF(F230=1,25-INT(Recap!$B$16*100-E230),IF(F230=3,25-INT(Recap!$D$16*100-E230),IF(F230=5,25-INT(Recap!$F$16*100-E230),IF(F230=7,25-INT(Recap!$H$16*100-E230))))))</f>
        <v>15</v>
      </c>
      <c r="C231">
        <f>Recap!$B$9*(100-B231)/100</f>
        <v>3034.5</v>
      </c>
      <c r="D231" s="10">
        <f t="shared" si="5"/>
        <v>724852.79999999981</v>
      </c>
      <c r="E231" s="11">
        <f>INT((Recap!$B$3-D231)/Recap!$B$3*1000)/10</f>
        <v>60.2</v>
      </c>
      <c r="F231">
        <f>IF(E231/100&gt;0,IF(E231/100&gt;Recap!$C$16,1,IF(E231/100&gt;Recap!$D$16,2,IF(E231/100&gt;Recap!$E$16,3,IF(E231/100&gt;Recap!$F$16,4,IF(E231/100&gt;Recap!$G$16,5,IF(E231/100&gt;Recap!$H$16,6,IF(E231/100&gt;Recap!I245,7,IF(E231/100&gt;Recap!J245,8)))))))))</f>
        <v>3</v>
      </c>
    </row>
    <row r="232" spans="1:6" x14ac:dyDescent="0.3">
      <c r="A232">
        <v>231</v>
      </c>
      <c r="B232">
        <f>IF(OR(F231=2,F231=4,F231=6),-45,IF(F231=1,25-INT(Recap!$B$16*100-E231),IF(F231=3,25-INT(Recap!$D$16*100-E231),IF(F231=5,25-INT(Recap!$F$16*100-E231),IF(F231=7,25-INT(Recap!$H$16*100-E231))))))</f>
        <v>15</v>
      </c>
      <c r="C232">
        <f>Recap!$B$9*(100-B232)/100</f>
        <v>3034.5</v>
      </c>
      <c r="D232" s="10">
        <f t="shared" si="5"/>
        <v>727887.29999999981</v>
      </c>
      <c r="E232" s="11">
        <f>INT((Recap!$B$3-D232)/Recap!$B$3*1000)/10</f>
        <v>60</v>
      </c>
      <c r="F232">
        <f>IF(E232/100&gt;0,IF(E232/100&gt;Recap!$C$16,1,IF(E232/100&gt;Recap!$D$16,2,IF(E232/100&gt;Recap!$E$16,3,IF(E232/100&gt;Recap!$F$16,4,IF(E232/100&gt;Recap!$G$16,5,IF(E232/100&gt;Recap!$H$16,6,IF(E232/100&gt;Recap!I246,7,IF(E232/100&gt;Recap!J246,8)))))))))</f>
        <v>3</v>
      </c>
    </row>
    <row r="233" spans="1:6" x14ac:dyDescent="0.3">
      <c r="A233">
        <v>232</v>
      </c>
      <c r="B233">
        <f>IF(OR(F232=2,F232=4,F232=6),-45,IF(F232=1,25-INT(Recap!$B$16*100-E232),IF(F232=3,25-INT(Recap!$D$16*100-E232),IF(F232=5,25-INT(Recap!$F$16*100-E232),IF(F232=7,25-INT(Recap!$H$16*100-E232))))))</f>
        <v>15</v>
      </c>
      <c r="C233">
        <f>Recap!$B$9*(100-B233)/100</f>
        <v>3034.5</v>
      </c>
      <c r="D233" s="10">
        <f t="shared" si="5"/>
        <v>730921.79999999981</v>
      </c>
      <c r="E233" s="11">
        <f>INT((Recap!$B$3-D233)/Recap!$B$3*1000)/10</f>
        <v>59.9</v>
      </c>
      <c r="F233">
        <f>IF(E233/100&gt;0,IF(E233/100&gt;Recap!$C$16,1,IF(E233/100&gt;Recap!$D$16,2,IF(E233/100&gt;Recap!$E$16,3,IF(E233/100&gt;Recap!$F$16,4,IF(E233/100&gt;Recap!$G$16,5,IF(E233/100&gt;Recap!$H$16,6,IF(E233/100&gt;Recap!I247,7,IF(E233/100&gt;Recap!J247,8)))))))))</f>
        <v>3</v>
      </c>
    </row>
    <row r="234" spans="1:6" x14ac:dyDescent="0.3">
      <c r="A234">
        <v>233</v>
      </c>
      <c r="B234">
        <f>IF(OR(F233=2,F233=4,F233=6),-45,IF(F233=1,25-INT(Recap!$B$16*100-E233),IF(F233=3,25-INT(Recap!$D$16*100-E233),IF(F233=5,25-INT(Recap!$F$16*100-E233),IF(F233=7,25-INT(Recap!$H$16*100-E233))))))</f>
        <v>15</v>
      </c>
      <c r="C234">
        <f>Recap!$B$9*(100-B234)/100</f>
        <v>3034.5</v>
      </c>
      <c r="D234" s="10">
        <f t="shared" si="5"/>
        <v>733956.29999999981</v>
      </c>
      <c r="E234" s="11">
        <f>INT((Recap!$B$3-D234)/Recap!$B$3*1000)/10</f>
        <v>59.7</v>
      </c>
      <c r="F234">
        <f>IF(E234/100&gt;0,IF(E234/100&gt;Recap!$C$16,1,IF(E234/100&gt;Recap!$D$16,2,IF(E234/100&gt;Recap!$E$16,3,IF(E234/100&gt;Recap!$F$16,4,IF(E234/100&gt;Recap!$G$16,5,IF(E234/100&gt;Recap!$H$16,6,IF(E234/100&gt;Recap!I248,7,IF(E234/100&gt;Recap!J248,8)))))))))</f>
        <v>3</v>
      </c>
    </row>
    <row r="235" spans="1:6" x14ac:dyDescent="0.3">
      <c r="A235">
        <v>234</v>
      </c>
      <c r="B235">
        <f>IF(OR(F234=2,F234=4,F234=6),-45,IF(F234=1,25-INT(Recap!$B$16*100-E234),IF(F234=3,25-INT(Recap!$D$16*100-E234),IF(F234=5,25-INT(Recap!$F$16*100-E234),IF(F234=7,25-INT(Recap!$H$16*100-E234))))))</f>
        <v>14</v>
      </c>
      <c r="C235">
        <f>Recap!$B$9*(100-B235)/100</f>
        <v>3070.2</v>
      </c>
      <c r="D235" s="10">
        <f t="shared" si="5"/>
        <v>737026.49999999977</v>
      </c>
      <c r="E235" s="11">
        <f>INT((Recap!$B$3-D235)/Recap!$B$3*1000)/10</f>
        <v>59.5</v>
      </c>
      <c r="F235">
        <f>IF(E235/100&gt;0,IF(E235/100&gt;Recap!$C$16,1,IF(E235/100&gt;Recap!$D$16,2,IF(E235/100&gt;Recap!$E$16,3,IF(E235/100&gt;Recap!$F$16,4,IF(E235/100&gt;Recap!$G$16,5,IF(E235/100&gt;Recap!$H$16,6,IF(E235/100&gt;Recap!I249,7,IF(E235/100&gt;Recap!J249,8)))))))))</f>
        <v>3</v>
      </c>
    </row>
    <row r="236" spans="1:6" x14ac:dyDescent="0.3">
      <c r="A236">
        <v>235</v>
      </c>
      <c r="B236">
        <f>IF(OR(F235=2,F235=4,F235=6),-45,IF(F235=1,25-INT(Recap!$B$16*100-E235),IF(F235=3,25-INT(Recap!$D$16*100-E235),IF(F235=5,25-INT(Recap!$F$16*100-E235),IF(F235=7,25-INT(Recap!$H$16*100-E235))))))</f>
        <v>14</v>
      </c>
      <c r="C236">
        <f>Recap!$B$9*(100-B236)/100</f>
        <v>3070.2</v>
      </c>
      <c r="D236" s="10">
        <f t="shared" si="5"/>
        <v>740096.69999999972</v>
      </c>
      <c r="E236" s="11">
        <f>INT((Recap!$B$3-D236)/Recap!$B$3*1000)/10</f>
        <v>59.4</v>
      </c>
      <c r="F236">
        <f>IF(E236/100&gt;0,IF(E236/100&gt;Recap!$C$16,1,IF(E236/100&gt;Recap!$D$16,2,IF(E236/100&gt;Recap!$E$16,3,IF(E236/100&gt;Recap!$F$16,4,IF(E236/100&gt;Recap!$G$16,5,IF(E236/100&gt;Recap!$H$16,6,IF(E236/100&gt;Recap!I250,7,IF(E236/100&gt;Recap!J250,8)))))))))</f>
        <v>3</v>
      </c>
    </row>
    <row r="237" spans="1:6" x14ac:dyDescent="0.3">
      <c r="A237">
        <v>236</v>
      </c>
      <c r="B237">
        <f>IF(OR(F236=2,F236=4,F236=6),-45,IF(F236=1,25-INT(Recap!$B$16*100-E236),IF(F236=3,25-INT(Recap!$D$16*100-E236),IF(F236=5,25-INT(Recap!$F$16*100-E236),IF(F236=7,25-INT(Recap!$H$16*100-E236))))))</f>
        <v>14</v>
      </c>
      <c r="C237">
        <f>Recap!$B$9*(100-B237)/100</f>
        <v>3070.2</v>
      </c>
      <c r="D237" s="10">
        <f t="shared" si="5"/>
        <v>743166.89999999967</v>
      </c>
      <c r="E237" s="11">
        <f>INT((Recap!$B$3-D237)/Recap!$B$3*1000)/10</f>
        <v>59.2</v>
      </c>
      <c r="F237">
        <f>IF(E237/100&gt;0,IF(E237/100&gt;Recap!$C$16,1,IF(E237/100&gt;Recap!$D$16,2,IF(E237/100&gt;Recap!$E$16,3,IF(E237/100&gt;Recap!$F$16,4,IF(E237/100&gt;Recap!$G$16,5,IF(E237/100&gt;Recap!$H$16,6,IF(E237/100&gt;Recap!I251,7,IF(E237/100&gt;Recap!J251,8)))))))))</f>
        <v>3</v>
      </c>
    </row>
    <row r="238" spans="1:6" x14ac:dyDescent="0.3">
      <c r="A238">
        <v>237</v>
      </c>
      <c r="B238">
        <f>IF(OR(F237=2,F237=4,F237=6),-45,IF(F237=1,25-INT(Recap!$B$16*100-E237),IF(F237=3,25-INT(Recap!$D$16*100-E237),IF(F237=5,25-INT(Recap!$F$16*100-E237),IF(F237=7,25-INT(Recap!$H$16*100-E237))))))</f>
        <v>14</v>
      </c>
      <c r="C238">
        <f>Recap!$B$9*(100-B238)/100</f>
        <v>3070.2</v>
      </c>
      <c r="D238" s="10">
        <f t="shared" si="5"/>
        <v>746237.09999999963</v>
      </c>
      <c r="E238" s="11">
        <f>INT((Recap!$B$3-D238)/Recap!$B$3*1000)/10</f>
        <v>59</v>
      </c>
      <c r="F238">
        <f>IF(E238/100&gt;0,IF(E238/100&gt;Recap!$C$16,1,IF(E238/100&gt;Recap!$D$16,2,IF(E238/100&gt;Recap!$E$16,3,IF(E238/100&gt;Recap!$F$16,4,IF(E238/100&gt;Recap!$G$16,5,IF(E238/100&gt;Recap!$H$16,6,IF(E238/100&gt;Recap!I252,7,IF(E238/100&gt;Recap!J252,8)))))))))</f>
        <v>3</v>
      </c>
    </row>
    <row r="239" spans="1:6" x14ac:dyDescent="0.3">
      <c r="A239">
        <v>238</v>
      </c>
      <c r="B239">
        <f>IF(OR(F238=2,F238=4,F238=6),-45,IF(F238=1,25-INT(Recap!$B$16*100-E238),IF(F238=3,25-INT(Recap!$D$16*100-E238),IF(F238=5,25-INT(Recap!$F$16*100-E238),IF(F238=7,25-INT(Recap!$H$16*100-E238))))))</f>
        <v>14</v>
      </c>
      <c r="C239">
        <f>Recap!$B$9*(100-B239)/100</f>
        <v>3070.2</v>
      </c>
      <c r="D239" s="10">
        <f t="shared" si="5"/>
        <v>749307.29999999958</v>
      </c>
      <c r="E239" s="11">
        <f>INT((Recap!$B$3-D239)/Recap!$B$3*1000)/10</f>
        <v>58.9</v>
      </c>
      <c r="F239">
        <f>IF(E239/100&gt;0,IF(E239/100&gt;Recap!$C$16,1,IF(E239/100&gt;Recap!$D$16,2,IF(E239/100&gt;Recap!$E$16,3,IF(E239/100&gt;Recap!$F$16,4,IF(E239/100&gt;Recap!$G$16,5,IF(E239/100&gt;Recap!$H$16,6,IF(E239/100&gt;Recap!I253,7,IF(E239/100&gt;Recap!J253,8)))))))))</f>
        <v>3</v>
      </c>
    </row>
    <row r="240" spans="1:6" x14ac:dyDescent="0.3">
      <c r="A240">
        <v>239</v>
      </c>
      <c r="B240">
        <f>IF(OR(F239=2,F239=4,F239=6),-45,IF(F239=1,25-INT(Recap!$B$16*100-E239),IF(F239=3,25-INT(Recap!$D$16*100-E239),IF(F239=5,25-INT(Recap!$F$16*100-E239),IF(F239=7,25-INT(Recap!$H$16*100-E239))))))</f>
        <v>14</v>
      </c>
      <c r="C240">
        <f>Recap!$B$9*(100-B240)/100</f>
        <v>3070.2</v>
      </c>
      <c r="D240" s="10">
        <f t="shared" si="5"/>
        <v>752377.49999999953</v>
      </c>
      <c r="E240" s="11">
        <f>INT((Recap!$B$3-D240)/Recap!$B$3*1000)/10</f>
        <v>58.7</v>
      </c>
      <c r="F240">
        <f>IF(E240/100&gt;0,IF(E240/100&gt;Recap!$C$16,1,IF(E240/100&gt;Recap!$D$16,2,IF(E240/100&gt;Recap!$E$16,3,IF(E240/100&gt;Recap!$F$16,4,IF(E240/100&gt;Recap!$G$16,5,IF(E240/100&gt;Recap!$H$16,6,IF(E240/100&gt;Recap!I254,7,IF(E240/100&gt;Recap!J254,8)))))))))</f>
        <v>3</v>
      </c>
    </row>
    <row r="241" spans="1:6" x14ac:dyDescent="0.3">
      <c r="A241">
        <v>240</v>
      </c>
      <c r="B241">
        <f>IF(OR(F240=2,F240=4,F240=6),-45,IF(F240=1,25-INT(Recap!$B$16*100-E240),IF(F240=3,25-INT(Recap!$D$16*100-E240),IF(F240=5,25-INT(Recap!$F$16*100-E240),IF(F240=7,25-INT(Recap!$H$16*100-E240))))))</f>
        <v>13</v>
      </c>
      <c r="C241">
        <f>Recap!$B$9*(100-B241)/100</f>
        <v>3105.9</v>
      </c>
      <c r="D241" s="10">
        <f t="shared" si="5"/>
        <v>755483.39999999956</v>
      </c>
      <c r="E241" s="11">
        <f>INT((Recap!$B$3-D241)/Recap!$B$3*1000)/10</f>
        <v>58.5</v>
      </c>
      <c r="F241">
        <f>IF(E241/100&gt;0,IF(E241/100&gt;Recap!$C$16,1,IF(E241/100&gt;Recap!$D$16,2,IF(E241/100&gt;Recap!$E$16,3,IF(E241/100&gt;Recap!$F$16,4,IF(E241/100&gt;Recap!$G$16,5,IF(E241/100&gt;Recap!$H$16,6,IF(E241/100&gt;Recap!I255,7,IF(E241/100&gt;Recap!J255,8)))))))))</f>
        <v>3</v>
      </c>
    </row>
    <row r="242" spans="1:6" x14ac:dyDescent="0.3">
      <c r="A242">
        <v>241</v>
      </c>
      <c r="B242">
        <f>IF(OR(F241=2,F241=4,F241=6),-45,IF(F241=1,25-INT(Recap!$B$16*100-E241),IF(F241=3,25-INT(Recap!$D$16*100-E241),IF(F241=5,25-INT(Recap!$F$16*100-E241),IF(F241=7,25-INT(Recap!$H$16*100-E241))))))</f>
        <v>13</v>
      </c>
      <c r="C242">
        <f>Recap!$B$9*(100-B242)/100</f>
        <v>3105.9</v>
      </c>
      <c r="D242" s="10">
        <f t="shared" si="5"/>
        <v>758589.29999999958</v>
      </c>
      <c r="E242" s="11">
        <f>INT((Recap!$B$3-D242)/Recap!$B$3*1000)/10</f>
        <v>58.4</v>
      </c>
      <c r="F242">
        <f>IF(E242/100&gt;0,IF(E242/100&gt;Recap!$C$16,1,IF(E242/100&gt;Recap!$D$16,2,IF(E242/100&gt;Recap!$E$16,3,IF(E242/100&gt;Recap!$F$16,4,IF(E242/100&gt;Recap!$G$16,5,IF(E242/100&gt;Recap!$H$16,6,IF(E242/100&gt;Recap!I256,7,IF(E242/100&gt;Recap!J256,8)))))))))</f>
        <v>3</v>
      </c>
    </row>
    <row r="243" spans="1:6" x14ac:dyDescent="0.3">
      <c r="A243">
        <v>242</v>
      </c>
      <c r="B243">
        <f>IF(OR(F242=2,F242=4,F242=6),-45,IF(F242=1,25-INT(Recap!$B$16*100-E242),IF(F242=3,25-INT(Recap!$D$16*100-E242),IF(F242=5,25-INT(Recap!$F$16*100-E242),IF(F242=7,25-INT(Recap!$H$16*100-E242))))))</f>
        <v>13</v>
      </c>
      <c r="C243">
        <f>Recap!$B$9*(100-B243)/100</f>
        <v>3105.9</v>
      </c>
      <c r="D243" s="10">
        <f t="shared" si="5"/>
        <v>761695.1999999996</v>
      </c>
      <c r="E243" s="11">
        <f>INT((Recap!$B$3-D243)/Recap!$B$3*1000)/10</f>
        <v>58.2</v>
      </c>
      <c r="F243">
        <f>IF(E243/100&gt;0,IF(E243/100&gt;Recap!$C$16,1,IF(E243/100&gt;Recap!$D$16,2,IF(E243/100&gt;Recap!$E$16,3,IF(E243/100&gt;Recap!$F$16,4,IF(E243/100&gt;Recap!$G$16,5,IF(E243/100&gt;Recap!$H$16,6,IF(E243/100&gt;Recap!I257,7,IF(E243/100&gt;Recap!J257,8)))))))))</f>
        <v>3</v>
      </c>
    </row>
    <row r="244" spans="1:6" x14ac:dyDescent="0.3">
      <c r="A244">
        <v>243</v>
      </c>
      <c r="B244">
        <f>IF(OR(F243=2,F243=4,F243=6),-45,IF(F243=1,25-INT(Recap!$B$16*100-E243),IF(F243=3,25-INT(Recap!$D$16*100-E243),IF(F243=5,25-INT(Recap!$F$16*100-E243),IF(F243=7,25-INT(Recap!$H$16*100-E243))))))</f>
        <v>13</v>
      </c>
      <c r="C244">
        <f>Recap!$B$9*(100-B244)/100</f>
        <v>3105.9</v>
      </c>
      <c r="D244" s="10">
        <f t="shared" si="5"/>
        <v>764801.09999999963</v>
      </c>
      <c r="E244" s="11">
        <f>INT((Recap!$B$3-D244)/Recap!$B$3*1000)/10</f>
        <v>58</v>
      </c>
      <c r="F244">
        <f>IF(E244/100&gt;0,IF(E244/100&gt;Recap!$C$16,1,IF(E244/100&gt;Recap!$D$16,2,IF(E244/100&gt;Recap!$E$16,3,IF(E244/100&gt;Recap!$F$16,4,IF(E244/100&gt;Recap!$G$16,5,IF(E244/100&gt;Recap!$H$16,6,IF(E244/100&gt;Recap!I258,7,IF(E244/100&gt;Recap!J258,8)))))))))</f>
        <v>3</v>
      </c>
    </row>
    <row r="245" spans="1:6" x14ac:dyDescent="0.3">
      <c r="A245">
        <v>244</v>
      </c>
      <c r="B245">
        <f>IF(OR(F244=2,F244=4,F244=6),-45,IF(F244=1,25-INT(Recap!$B$16*100-E244),IF(F244=3,25-INT(Recap!$D$16*100-E244),IF(F244=5,25-INT(Recap!$F$16*100-E244),IF(F244=7,25-INT(Recap!$H$16*100-E244))))))</f>
        <v>13</v>
      </c>
      <c r="C245">
        <f>Recap!$B$9*(100-B245)/100</f>
        <v>3105.9</v>
      </c>
      <c r="D245" s="10">
        <f t="shared" si="5"/>
        <v>767906.99999999965</v>
      </c>
      <c r="E245" s="11">
        <f>INT((Recap!$B$3-D245)/Recap!$B$3*1000)/10</f>
        <v>57.8</v>
      </c>
      <c r="F245">
        <f>IF(E245/100&gt;0,IF(E245/100&gt;Recap!$C$16,1,IF(E245/100&gt;Recap!$D$16,2,IF(E245/100&gt;Recap!$E$16,3,IF(E245/100&gt;Recap!$F$16,4,IF(E245/100&gt;Recap!$G$16,5,IF(E245/100&gt;Recap!$H$16,6,IF(E245/100&gt;Recap!I259,7,IF(E245/100&gt;Recap!J259,8)))))))))</f>
        <v>3</v>
      </c>
    </row>
    <row r="246" spans="1:6" x14ac:dyDescent="0.3">
      <c r="A246">
        <v>245</v>
      </c>
      <c r="B246">
        <f>IF(OR(F245=2,F245=4,F245=6),-45,IF(F245=1,25-INT(Recap!$B$16*100-E245),IF(F245=3,25-INT(Recap!$D$16*100-E245),IF(F245=5,25-INT(Recap!$F$16*100-E245),IF(F245=7,25-INT(Recap!$H$16*100-E245))))))</f>
        <v>13</v>
      </c>
      <c r="C246">
        <f>Recap!$B$9*(100-B246)/100</f>
        <v>3105.9</v>
      </c>
      <c r="D246" s="10">
        <f t="shared" si="5"/>
        <v>771012.89999999967</v>
      </c>
      <c r="E246" s="11">
        <f>INT((Recap!$B$3-D246)/Recap!$B$3*1000)/10</f>
        <v>57.7</v>
      </c>
      <c r="F246">
        <f>IF(E246/100&gt;0,IF(E246/100&gt;Recap!$C$16,1,IF(E246/100&gt;Recap!$D$16,2,IF(E246/100&gt;Recap!$E$16,3,IF(E246/100&gt;Recap!$F$16,4,IF(E246/100&gt;Recap!$G$16,5,IF(E246/100&gt;Recap!$H$16,6,IF(E246/100&gt;Recap!I260,7,IF(E246/100&gt;Recap!J260,8)))))))))</f>
        <v>3</v>
      </c>
    </row>
    <row r="247" spans="1:6" x14ac:dyDescent="0.3">
      <c r="A247">
        <v>246</v>
      </c>
      <c r="B247">
        <f>IF(OR(F246=2,F246=4,F246=6),-45,IF(F246=1,25-INT(Recap!$B$16*100-E246),IF(F246=3,25-INT(Recap!$D$16*100-E246),IF(F246=5,25-INT(Recap!$F$16*100-E246),IF(F246=7,25-INT(Recap!$H$16*100-E246))))))</f>
        <v>12</v>
      </c>
      <c r="C247">
        <f>Recap!$B$9*(100-B247)/100</f>
        <v>3141.6</v>
      </c>
      <c r="D247" s="10">
        <f t="shared" si="5"/>
        <v>774154.49999999965</v>
      </c>
      <c r="E247" s="11">
        <f>INT((Recap!$B$3-D247)/Recap!$B$3*1000)/10</f>
        <v>57.5</v>
      </c>
      <c r="F247">
        <f>IF(E247/100&gt;0,IF(E247/100&gt;Recap!$C$16,1,IF(E247/100&gt;Recap!$D$16,2,IF(E247/100&gt;Recap!$E$16,3,IF(E247/100&gt;Recap!$F$16,4,IF(E247/100&gt;Recap!$G$16,5,IF(E247/100&gt;Recap!$H$16,6,IF(E247/100&gt;Recap!I261,7,IF(E247/100&gt;Recap!J261,8)))))))))</f>
        <v>3</v>
      </c>
    </row>
    <row r="248" spans="1:6" x14ac:dyDescent="0.3">
      <c r="A248">
        <v>247</v>
      </c>
      <c r="B248">
        <f>IF(OR(F247=2,F247=4,F247=6),-45,IF(F247=1,25-INT(Recap!$B$16*100-E247),IF(F247=3,25-INT(Recap!$D$16*100-E247),IF(F247=5,25-INT(Recap!$F$16*100-E247),IF(F247=7,25-INT(Recap!$H$16*100-E247))))))</f>
        <v>12</v>
      </c>
      <c r="C248">
        <f>Recap!$B$9*(100-B248)/100</f>
        <v>3141.6</v>
      </c>
      <c r="D248" s="10">
        <f t="shared" si="5"/>
        <v>777296.09999999963</v>
      </c>
      <c r="E248" s="11">
        <f>INT((Recap!$B$3-D248)/Recap!$B$3*1000)/10</f>
        <v>57.3</v>
      </c>
      <c r="F248">
        <f>IF(E248/100&gt;0,IF(E248/100&gt;Recap!$C$16,1,IF(E248/100&gt;Recap!$D$16,2,IF(E248/100&gt;Recap!$E$16,3,IF(E248/100&gt;Recap!$F$16,4,IF(E248/100&gt;Recap!$G$16,5,IF(E248/100&gt;Recap!$H$16,6,IF(E248/100&gt;Recap!I262,7,IF(E248/100&gt;Recap!J262,8)))))))))</f>
        <v>3</v>
      </c>
    </row>
    <row r="249" spans="1:6" x14ac:dyDescent="0.3">
      <c r="A249">
        <v>248</v>
      </c>
      <c r="B249">
        <f>IF(OR(F248=2,F248=4,F248=6),-45,IF(F248=1,25-INT(Recap!$B$16*100-E248),IF(F248=3,25-INT(Recap!$D$16*100-E248),IF(F248=5,25-INT(Recap!$F$16*100-E248),IF(F248=7,25-INT(Recap!$H$16*100-E248))))))</f>
        <v>12</v>
      </c>
      <c r="C249">
        <f>Recap!$B$9*(100-B249)/100</f>
        <v>3141.6</v>
      </c>
      <c r="D249" s="10">
        <f t="shared" si="5"/>
        <v>780437.6999999996</v>
      </c>
      <c r="E249" s="11">
        <f>INT((Recap!$B$3-D249)/Recap!$B$3*1000)/10</f>
        <v>57.2</v>
      </c>
      <c r="F249">
        <f>IF(E249/100&gt;0,IF(E249/100&gt;Recap!$C$16,1,IF(E249/100&gt;Recap!$D$16,2,IF(E249/100&gt;Recap!$E$16,3,IF(E249/100&gt;Recap!$F$16,4,IF(E249/100&gt;Recap!$G$16,5,IF(E249/100&gt;Recap!$H$16,6,IF(E249/100&gt;Recap!I263,7,IF(E249/100&gt;Recap!J263,8)))))))))</f>
        <v>3</v>
      </c>
    </row>
    <row r="250" spans="1:6" x14ac:dyDescent="0.3">
      <c r="A250">
        <v>249</v>
      </c>
      <c r="B250">
        <f>IF(OR(F249=2,F249=4,F249=6),-45,IF(F249=1,25-INT(Recap!$B$16*100-E249),IF(F249=3,25-INT(Recap!$D$16*100-E249),IF(F249=5,25-INT(Recap!$F$16*100-E249),IF(F249=7,25-INT(Recap!$H$16*100-E249))))))</f>
        <v>12</v>
      </c>
      <c r="C250">
        <f>Recap!$B$9*(100-B250)/100</f>
        <v>3141.6</v>
      </c>
      <c r="D250" s="10">
        <f t="shared" si="5"/>
        <v>783579.29999999958</v>
      </c>
      <c r="E250" s="11">
        <f>INT((Recap!$B$3-D250)/Recap!$B$3*1000)/10</f>
        <v>57</v>
      </c>
      <c r="F250">
        <f>IF(E250/100&gt;0,IF(E250/100&gt;Recap!$C$16,1,IF(E250/100&gt;Recap!$D$16,2,IF(E250/100&gt;Recap!$E$16,3,IF(E250/100&gt;Recap!$F$16,4,IF(E250/100&gt;Recap!$G$16,5,IF(E250/100&gt;Recap!$H$16,6,IF(E250/100&gt;Recap!I264,7,IF(E250/100&gt;Recap!J264,8)))))))))</f>
        <v>3</v>
      </c>
    </row>
    <row r="251" spans="1:6" x14ac:dyDescent="0.3">
      <c r="A251">
        <v>250</v>
      </c>
      <c r="B251">
        <f>IF(OR(F250=2,F250=4,F250=6),-45,IF(F250=1,25-INT(Recap!$B$16*100-E250),IF(F250=3,25-INT(Recap!$D$16*100-E250),IF(F250=5,25-INT(Recap!$F$16*100-E250),IF(F250=7,25-INT(Recap!$H$16*100-E250))))))</f>
        <v>12</v>
      </c>
      <c r="C251">
        <f>Recap!$B$9*(100-B251)/100</f>
        <v>3141.6</v>
      </c>
      <c r="D251" s="10">
        <f t="shared" si="5"/>
        <v>786720.89999999956</v>
      </c>
      <c r="E251" s="11">
        <f>INT((Recap!$B$3-D251)/Recap!$B$3*1000)/10</f>
        <v>56.8</v>
      </c>
      <c r="F251">
        <f>IF(E251/100&gt;0,IF(E251/100&gt;Recap!$C$16,1,IF(E251/100&gt;Recap!$D$16,2,IF(E251/100&gt;Recap!$E$16,3,IF(E251/100&gt;Recap!$F$16,4,IF(E251/100&gt;Recap!$G$16,5,IF(E251/100&gt;Recap!$H$16,6,IF(E251/100&gt;Recap!I265,7,IF(E251/100&gt;Recap!J265,8)))))))))</f>
        <v>3</v>
      </c>
    </row>
    <row r="252" spans="1:6" x14ac:dyDescent="0.3">
      <c r="A252">
        <v>251</v>
      </c>
      <c r="B252">
        <f>IF(OR(F251=2,F251=4,F251=6),-45,IF(F251=1,25-INT(Recap!$B$16*100-E251),IF(F251=3,25-INT(Recap!$D$16*100-E251),IF(F251=5,25-INT(Recap!$F$16*100-E251),IF(F251=7,25-INT(Recap!$H$16*100-E251))))))</f>
        <v>12</v>
      </c>
      <c r="C252">
        <f>Recap!$B$9*(100-B252)/100</f>
        <v>3141.6</v>
      </c>
      <c r="D252" s="10">
        <f t="shared" si="5"/>
        <v>789862.49999999953</v>
      </c>
      <c r="E252" s="11">
        <f>INT((Recap!$B$3-D252)/Recap!$B$3*1000)/10</f>
        <v>56.6</v>
      </c>
      <c r="F252">
        <f>IF(E252/100&gt;0,IF(E252/100&gt;Recap!$C$16,1,IF(E252/100&gt;Recap!$D$16,2,IF(E252/100&gt;Recap!$E$16,3,IF(E252/100&gt;Recap!$F$16,4,IF(E252/100&gt;Recap!$G$16,5,IF(E252/100&gt;Recap!$H$16,6,IF(E252/100&gt;Recap!I266,7,IF(E252/100&gt;Recap!J266,8)))))))))</f>
        <v>3</v>
      </c>
    </row>
    <row r="253" spans="1:6" x14ac:dyDescent="0.3">
      <c r="A253">
        <v>252</v>
      </c>
      <c r="B253">
        <f>IF(OR(F252=2,F252=4,F252=6),-45,IF(F252=1,25-INT(Recap!$B$16*100-E252),IF(F252=3,25-INT(Recap!$D$16*100-E252),IF(F252=5,25-INT(Recap!$F$16*100-E252),IF(F252=7,25-INT(Recap!$H$16*100-E252))))))</f>
        <v>11</v>
      </c>
      <c r="C253">
        <f>Recap!$B$9*(100-B253)/100</f>
        <v>3177.3</v>
      </c>
      <c r="D253" s="10">
        <f t="shared" si="5"/>
        <v>793039.79999999958</v>
      </c>
      <c r="E253" s="11">
        <f>INT((Recap!$B$3-D253)/Recap!$B$3*1000)/10</f>
        <v>56.5</v>
      </c>
      <c r="F253">
        <f>IF(E253/100&gt;0,IF(E253/100&gt;Recap!$C$16,1,IF(E253/100&gt;Recap!$D$16,2,IF(E253/100&gt;Recap!$E$16,3,IF(E253/100&gt;Recap!$F$16,4,IF(E253/100&gt;Recap!$G$16,5,IF(E253/100&gt;Recap!$H$16,6,IF(E253/100&gt;Recap!I267,7,IF(E253/100&gt;Recap!J267,8)))))))))</f>
        <v>3</v>
      </c>
    </row>
    <row r="254" spans="1:6" x14ac:dyDescent="0.3">
      <c r="A254">
        <v>253</v>
      </c>
      <c r="B254">
        <f>IF(OR(F253=2,F253=4,F253=6),-45,IF(F253=1,25-INT(Recap!$B$16*100-E253),IF(F253=3,25-INT(Recap!$D$16*100-E253),IF(F253=5,25-INT(Recap!$F$16*100-E253),IF(F253=7,25-INT(Recap!$H$16*100-E253))))))</f>
        <v>11</v>
      </c>
      <c r="C254">
        <f>Recap!$B$9*(100-B254)/100</f>
        <v>3177.3</v>
      </c>
      <c r="D254" s="10">
        <f t="shared" si="5"/>
        <v>796217.09999999963</v>
      </c>
      <c r="E254" s="11">
        <f>INT((Recap!$B$3-D254)/Recap!$B$3*1000)/10</f>
        <v>56.3</v>
      </c>
      <c r="F254">
        <f>IF(E254/100&gt;0,IF(E254/100&gt;Recap!$C$16,1,IF(E254/100&gt;Recap!$D$16,2,IF(E254/100&gt;Recap!$E$16,3,IF(E254/100&gt;Recap!$F$16,4,IF(E254/100&gt;Recap!$G$16,5,IF(E254/100&gt;Recap!$H$16,6,IF(E254/100&gt;Recap!I268,7,IF(E254/100&gt;Recap!J268,8)))))))))</f>
        <v>3</v>
      </c>
    </row>
    <row r="255" spans="1:6" x14ac:dyDescent="0.3">
      <c r="A255">
        <v>254</v>
      </c>
      <c r="B255">
        <f>IF(OR(F254=2,F254=4,F254=6),-45,IF(F254=1,25-INT(Recap!$B$16*100-E254),IF(F254=3,25-INT(Recap!$D$16*100-E254),IF(F254=5,25-INT(Recap!$F$16*100-E254),IF(F254=7,25-INT(Recap!$H$16*100-E254))))))</f>
        <v>11</v>
      </c>
      <c r="C255">
        <f>Recap!$B$9*(100-B255)/100</f>
        <v>3177.3</v>
      </c>
      <c r="D255" s="10">
        <f t="shared" si="5"/>
        <v>799394.39999999967</v>
      </c>
      <c r="E255" s="11">
        <f>INT((Recap!$B$3-D255)/Recap!$B$3*1000)/10</f>
        <v>56.1</v>
      </c>
      <c r="F255">
        <f>IF(E255/100&gt;0,IF(E255/100&gt;Recap!$C$16,1,IF(E255/100&gt;Recap!$D$16,2,IF(E255/100&gt;Recap!$E$16,3,IF(E255/100&gt;Recap!$F$16,4,IF(E255/100&gt;Recap!$G$16,5,IF(E255/100&gt;Recap!$H$16,6,IF(E255/100&gt;Recap!I269,7,IF(E255/100&gt;Recap!J269,8)))))))))</f>
        <v>3</v>
      </c>
    </row>
    <row r="256" spans="1:6" x14ac:dyDescent="0.3">
      <c r="A256">
        <v>255</v>
      </c>
      <c r="B256">
        <f>IF(OR(F255=2,F255=4,F255=6),-45,IF(F255=1,25-INT(Recap!$B$16*100-E255),IF(F255=3,25-INT(Recap!$D$16*100-E255),IF(F255=5,25-INT(Recap!$F$16*100-E255),IF(F255=7,25-INT(Recap!$H$16*100-E255))))))</f>
        <v>11</v>
      </c>
      <c r="C256">
        <f>Recap!$B$9*(100-B256)/100</f>
        <v>3177.3</v>
      </c>
      <c r="D256" s="10">
        <f t="shared" si="5"/>
        <v>802571.69999999972</v>
      </c>
      <c r="E256" s="11">
        <f>INT((Recap!$B$3-D256)/Recap!$B$3*1000)/10</f>
        <v>55.9</v>
      </c>
      <c r="F256">
        <f>IF(E256/100&gt;0,IF(E256/100&gt;Recap!$C$16,1,IF(E256/100&gt;Recap!$D$16,2,IF(E256/100&gt;Recap!$E$16,3,IF(E256/100&gt;Recap!$F$16,4,IF(E256/100&gt;Recap!$G$16,5,IF(E256/100&gt;Recap!$H$16,6,IF(E256/100&gt;Recap!I270,7,IF(E256/100&gt;Recap!J270,8)))))))))</f>
        <v>3</v>
      </c>
    </row>
    <row r="257" spans="1:6" x14ac:dyDescent="0.3">
      <c r="A257">
        <v>256</v>
      </c>
      <c r="B257">
        <f>IF(OR(F256=2,F256=4,F256=6),-45,IF(F256=1,25-INT(Recap!$B$16*100-E256),IF(F256=3,25-INT(Recap!$D$16*100-E256),IF(F256=5,25-INT(Recap!$F$16*100-E256),IF(F256=7,25-INT(Recap!$H$16*100-E256))))))</f>
        <v>11</v>
      </c>
      <c r="C257">
        <f>Recap!$B$9*(100-B257)/100</f>
        <v>3177.3</v>
      </c>
      <c r="D257" s="10">
        <f t="shared" si="5"/>
        <v>805748.99999999977</v>
      </c>
      <c r="E257" s="11">
        <f>INT((Recap!$B$3-D257)/Recap!$B$3*1000)/10</f>
        <v>55.8</v>
      </c>
      <c r="F257">
        <f>IF(E257/100&gt;0,IF(E257/100&gt;Recap!$C$16,1,IF(E257/100&gt;Recap!$D$16,2,IF(E257/100&gt;Recap!$E$16,3,IF(E257/100&gt;Recap!$F$16,4,IF(E257/100&gt;Recap!$G$16,5,IF(E257/100&gt;Recap!$H$16,6,IF(E257/100&gt;Recap!I271,7,IF(E257/100&gt;Recap!J271,8)))))))))</f>
        <v>3</v>
      </c>
    </row>
    <row r="258" spans="1:6" x14ac:dyDescent="0.3">
      <c r="A258">
        <v>257</v>
      </c>
      <c r="B258">
        <f>IF(OR(F257=2,F257=4,F257=6),-45,IF(F257=1,25-INT(Recap!$B$16*100-E257),IF(F257=3,25-INT(Recap!$D$16*100-E257),IF(F257=5,25-INT(Recap!$F$16*100-E257),IF(F257=7,25-INT(Recap!$H$16*100-E257))))))</f>
        <v>11</v>
      </c>
      <c r="C258">
        <f>Recap!$B$9*(100-B258)/100</f>
        <v>3177.3</v>
      </c>
      <c r="D258" s="10">
        <f t="shared" si="5"/>
        <v>808926.29999999981</v>
      </c>
      <c r="E258" s="11">
        <f>INT((Recap!$B$3-D258)/Recap!$B$3*1000)/10</f>
        <v>55.6</v>
      </c>
      <c r="F258">
        <f>IF(E258/100&gt;0,IF(E258/100&gt;Recap!$C$16,1,IF(E258/100&gt;Recap!$D$16,2,IF(E258/100&gt;Recap!$E$16,3,IF(E258/100&gt;Recap!$F$16,4,IF(E258/100&gt;Recap!$G$16,5,IF(E258/100&gt;Recap!$H$16,6,IF(E258/100&gt;Recap!I272,7,IF(E258/100&gt;Recap!J272,8)))))))))</f>
        <v>3</v>
      </c>
    </row>
    <row r="259" spans="1:6" x14ac:dyDescent="0.3">
      <c r="A259">
        <v>258</v>
      </c>
      <c r="B259">
        <f>IF(OR(F258=2,F258=4,F258=6),-45,IF(F258=1,25-INT(Recap!$B$16*100-E258),IF(F258=3,25-INT(Recap!$D$16*100-E258),IF(F258=5,25-INT(Recap!$F$16*100-E258),IF(F258=7,25-INT(Recap!$H$16*100-E258))))))</f>
        <v>10</v>
      </c>
      <c r="C259">
        <f>Recap!$B$9*(100-B259)/100</f>
        <v>3213</v>
      </c>
      <c r="D259" s="10">
        <f t="shared" si="5"/>
        <v>812139.29999999981</v>
      </c>
      <c r="E259" s="11">
        <f>INT((Recap!$B$3-D259)/Recap!$B$3*1000)/10</f>
        <v>55.4</v>
      </c>
      <c r="F259">
        <f>IF(E259/100&gt;0,IF(E259/100&gt;Recap!$C$16,1,IF(E259/100&gt;Recap!$D$16,2,IF(E259/100&gt;Recap!$E$16,3,IF(E259/100&gt;Recap!$F$16,4,IF(E259/100&gt;Recap!$G$16,5,IF(E259/100&gt;Recap!$H$16,6,IF(E259/100&gt;Recap!I273,7,IF(E259/100&gt;Recap!J273,8)))))))))</f>
        <v>3</v>
      </c>
    </row>
    <row r="260" spans="1:6" x14ac:dyDescent="0.3">
      <c r="A260">
        <v>259</v>
      </c>
      <c r="B260">
        <f>IF(OR(F259=2,F259=4,F259=6),-45,IF(F259=1,25-INT(Recap!$B$16*100-E259),IF(F259=3,25-INT(Recap!$D$16*100-E259),IF(F259=5,25-INT(Recap!$F$16*100-E259),IF(F259=7,25-INT(Recap!$H$16*100-E259))))))</f>
        <v>10</v>
      </c>
      <c r="C260">
        <f>Recap!$B$9*(100-B260)/100</f>
        <v>3213</v>
      </c>
      <c r="D260" s="10">
        <f t="shared" si="5"/>
        <v>815352.29999999981</v>
      </c>
      <c r="E260" s="11">
        <f>INT((Recap!$B$3-D260)/Recap!$B$3*1000)/10</f>
        <v>55.2</v>
      </c>
      <c r="F260">
        <f>IF(E260/100&gt;0,IF(E260/100&gt;Recap!$C$16,1,IF(E260/100&gt;Recap!$D$16,2,IF(E260/100&gt;Recap!$E$16,3,IF(E260/100&gt;Recap!$F$16,4,IF(E260/100&gt;Recap!$G$16,5,IF(E260/100&gt;Recap!$H$16,6,IF(E260/100&gt;Recap!I274,7,IF(E260/100&gt;Recap!J274,8)))))))))</f>
        <v>3</v>
      </c>
    </row>
    <row r="261" spans="1:6" x14ac:dyDescent="0.3">
      <c r="A261">
        <v>260</v>
      </c>
      <c r="B261">
        <f>IF(OR(F260=2,F260=4,F260=6),-45,IF(F260=1,25-INT(Recap!$B$16*100-E260),IF(F260=3,25-INT(Recap!$D$16*100-E260),IF(F260=5,25-INT(Recap!$F$16*100-E260),IF(F260=7,25-INT(Recap!$H$16*100-E260))))))</f>
        <v>10</v>
      </c>
      <c r="C261">
        <f>Recap!$B$9*(100-B261)/100</f>
        <v>3213</v>
      </c>
      <c r="D261" s="10">
        <f t="shared" si="5"/>
        <v>818565.29999999981</v>
      </c>
      <c r="E261" s="11">
        <f>INT((Recap!$B$3-D261)/Recap!$B$3*1000)/10</f>
        <v>55.1</v>
      </c>
      <c r="F261">
        <f>IF(E261/100&gt;0,IF(E261/100&gt;Recap!$C$16,1,IF(E261/100&gt;Recap!$D$16,2,IF(E261/100&gt;Recap!$E$16,3,IF(E261/100&gt;Recap!$F$16,4,IF(E261/100&gt;Recap!$G$16,5,IF(E261/100&gt;Recap!$H$16,6,IF(E261/100&gt;Recap!I275,7,IF(E261/100&gt;Recap!J275,8)))))))))</f>
        <v>3</v>
      </c>
    </row>
    <row r="262" spans="1:6" x14ac:dyDescent="0.3">
      <c r="A262">
        <v>261</v>
      </c>
      <c r="B262">
        <f>IF(OR(F261=2,F261=4,F261=6),-45,IF(F261=1,25-INT(Recap!$B$16*100-E261),IF(F261=3,25-INT(Recap!$D$16*100-E261),IF(F261=5,25-INT(Recap!$F$16*100-E261),IF(F261=7,25-INT(Recap!$H$16*100-E261))))))</f>
        <v>10</v>
      </c>
      <c r="C262">
        <f>Recap!$B$9*(100-B262)/100</f>
        <v>3213</v>
      </c>
      <c r="D262" s="10">
        <f t="shared" si="5"/>
        <v>821778.29999999981</v>
      </c>
      <c r="E262" s="11">
        <f>INT((Recap!$B$3-D262)/Recap!$B$3*1000)/10</f>
        <v>54.9</v>
      </c>
      <c r="F262">
        <f>IF(E262/100&gt;0,IF(E262/100&gt;Recap!$C$16,1,IF(E262/100&gt;Recap!$D$16,2,IF(E262/100&gt;Recap!$E$16,3,IF(E262/100&gt;Recap!$F$16,4,IF(E262/100&gt;Recap!$G$16,5,IF(E262/100&gt;Recap!$H$16,6,IF(E262/100&gt;Recap!I276,7,IF(E262/100&gt;Recap!J276,8)))))))))</f>
        <v>3</v>
      </c>
    </row>
    <row r="263" spans="1:6" x14ac:dyDescent="0.3">
      <c r="A263">
        <v>262</v>
      </c>
      <c r="B263">
        <f>IF(OR(F262=2,F262=4,F262=6),-45,IF(F262=1,25-INT(Recap!$B$16*100-E262),IF(F262=3,25-INT(Recap!$D$16*100-E262),IF(F262=5,25-INT(Recap!$F$16*100-E262),IF(F262=7,25-INT(Recap!$H$16*100-E262))))))</f>
        <v>10</v>
      </c>
      <c r="C263">
        <f>Recap!$B$9*(100-B263)/100</f>
        <v>3213</v>
      </c>
      <c r="D263" s="10">
        <f t="shared" si="5"/>
        <v>824991.29999999981</v>
      </c>
      <c r="E263" s="11">
        <f>INT((Recap!$B$3-D263)/Recap!$B$3*1000)/10</f>
        <v>54.7</v>
      </c>
      <c r="F263">
        <f>IF(E263/100&gt;0,IF(E263/100&gt;Recap!$C$16,1,IF(E263/100&gt;Recap!$D$16,2,IF(E263/100&gt;Recap!$E$16,3,IF(E263/100&gt;Recap!$F$16,4,IF(E263/100&gt;Recap!$G$16,5,IF(E263/100&gt;Recap!$H$16,6,IF(E263/100&gt;Recap!I277,7,IF(E263/100&gt;Recap!J277,8)))))))))</f>
        <v>3</v>
      </c>
    </row>
    <row r="264" spans="1:6" x14ac:dyDescent="0.3">
      <c r="A264">
        <v>263</v>
      </c>
      <c r="B264">
        <f>IF(OR(F263=2,F263=4,F263=6),-45,IF(F263=1,25-INT(Recap!$B$16*100-E263),IF(F263=3,25-INT(Recap!$D$16*100-E263),IF(F263=5,25-INT(Recap!$F$16*100-E263),IF(F263=7,25-INT(Recap!$H$16*100-E263))))))</f>
        <v>9</v>
      </c>
      <c r="C264">
        <f>Recap!$B$9*(100-B264)/100</f>
        <v>3248.7</v>
      </c>
      <c r="D264" s="10">
        <f t="shared" si="5"/>
        <v>828239.99999999977</v>
      </c>
      <c r="E264" s="11">
        <f>INT((Recap!$B$3-D264)/Recap!$B$3*1000)/10</f>
        <v>54.5</v>
      </c>
      <c r="F264">
        <f>IF(E264/100&gt;0,IF(E264/100&gt;Recap!$C$16,1,IF(E264/100&gt;Recap!$D$16,2,IF(E264/100&gt;Recap!$E$16,3,IF(E264/100&gt;Recap!$F$16,4,IF(E264/100&gt;Recap!$G$16,5,IF(E264/100&gt;Recap!$H$16,6,IF(E264/100&gt;Recap!I278,7,IF(E264/100&gt;Recap!J278,8)))))))))</f>
        <v>3</v>
      </c>
    </row>
    <row r="265" spans="1:6" x14ac:dyDescent="0.3">
      <c r="A265">
        <v>264</v>
      </c>
      <c r="B265">
        <f>IF(OR(F264=2,F264=4,F264=6),-45,IF(F264=1,25-INT(Recap!$B$16*100-E264),IF(F264=3,25-INT(Recap!$D$16*100-E264),IF(F264=5,25-INT(Recap!$F$16*100-E264),IF(F264=7,25-INT(Recap!$H$16*100-E264))))))</f>
        <v>9</v>
      </c>
      <c r="C265">
        <f>Recap!$B$9*(100-B265)/100</f>
        <v>3248.7</v>
      </c>
      <c r="D265" s="10">
        <f t="shared" si="5"/>
        <v>831488.69999999972</v>
      </c>
      <c r="E265" s="11">
        <f>INT((Recap!$B$3-D265)/Recap!$B$3*1000)/10</f>
        <v>54.4</v>
      </c>
      <c r="F265">
        <f>IF(E265/100&gt;0,IF(E265/100&gt;Recap!$C$16,1,IF(E265/100&gt;Recap!$D$16,2,IF(E265/100&gt;Recap!$E$16,3,IF(E265/100&gt;Recap!$F$16,4,IF(E265/100&gt;Recap!$G$16,5,IF(E265/100&gt;Recap!$H$16,6,IF(E265/100&gt;Recap!I279,7,IF(E265/100&gt;Recap!J279,8)))))))))</f>
        <v>3</v>
      </c>
    </row>
    <row r="266" spans="1:6" x14ac:dyDescent="0.3">
      <c r="A266">
        <v>265</v>
      </c>
      <c r="B266">
        <f>IF(OR(F265=2,F265=4,F265=6),-45,IF(F265=1,25-INT(Recap!$B$16*100-E265),IF(F265=3,25-INT(Recap!$D$16*100-E265),IF(F265=5,25-INT(Recap!$F$16*100-E265),IF(F265=7,25-INT(Recap!$H$16*100-E265))))))</f>
        <v>9</v>
      </c>
      <c r="C266">
        <f>Recap!$B$9*(100-B266)/100</f>
        <v>3248.7</v>
      </c>
      <c r="D266" s="10">
        <f t="shared" si="5"/>
        <v>834737.39999999967</v>
      </c>
      <c r="E266" s="11">
        <f>INT((Recap!$B$3-D266)/Recap!$B$3*1000)/10</f>
        <v>54.2</v>
      </c>
      <c r="F266">
        <f>IF(E266/100&gt;0,IF(E266/100&gt;Recap!$C$16,1,IF(E266/100&gt;Recap!$D$16,2,IF(E266/100&gt;Recap!$E$16,3,IF(E266/100&gt;Recap!$F$16,4,IF(E266/100&gt;Recap!$G$16,5,IF(E266/100&gt;Recap!$H$16,6,IF(E266/100&gt;Recap!I280,7,IF(E266/100&gt;Recap!J280,8)))))))))</f>
        <v>3</v>
      </c>
    </row>
    <row r="267" spans="1:6" x14ac:dyDescent="0.3">
      <c r="A267">
        <v>266</v>
      </c>
      <c r="B267">
        <f>IF(OR(F266=2,F266=4,F266=6),-45,IF(F266=1,25-INT(Recap!$B$16*100-E266),IF(F266=3,25-INT(Recap!$D$16*100-E266),IF(F266=5,25-INT(Recap!$F$16*100-E266),IF(F266=7,25-INT(Recap!$H$16*100-E266))))))</f>
        <v>9</v>
      </c>
      <c r="C267">
        <f>Recap!$B$9*(100-B267)/100</f>
        <v>3248.7</v>
      </c>
      <c r="D267" s="10">
        <f t="shared" si="5"/>
        <v>837986.09999999963</v>
      </c>
      <c r="E267" s="11">
        <f>INT((Recap!$B$3-D267)/Recap!$B$3*1000)/10</f>
        <v>54</v>
      </c>
      <c r="F267">
        <f>IF(E267/100&gt;0,IF(E267/100&gt;Recap!$C$16,1,IF(E267/100&gt;Recap!$D$16,2,IF(E267/100&gt;Recap!$E$16,3,IF(E267/100&gt;Recap!$F$16,4,IF(E267/100&gt;Recap!$G$16,5,IF(E267/100&gt;Recap!$H$16,6,IF(E267/100&gt;Recap!I281,7,IF(E267/100&gt;Recap!J281,8)))))))))</f>
        <v>3</v>
      </c>
    </row>
    <row r="268" spans="1:6" x14ac:dyDescent="0.3">
      <c r="A268">
        <v>267</v>
      </c>
      <c r="B268">
        <f>IF(OR(F267=2,F267=4,F267=6),-45,IF(F267=1,25-INT(Recap!$B$16*100-E267),IF(F267=3,25-INT(Recap!$D$16*100-E267),IF(F267=5,25-INT(Recap!$F$16*100-E267),IF(F267=7,25-INT(Recap!$H$16*100-E267))))))</f>
        <v>9</v>
      </c>
      <c r="C268">
        <f>Recap!$B$9*(100-B268)/100</f>
        <v>3248.7</v>
      </c>
      <c r="D268" s="10">
        <f t="shared" si="5"/>
        <v>841234.79999999958</v>
      </c>
      <c r="E268" s="11">
        <f>INT((Recap!$B$3-D268)/Recap!$B$3*1000)/10</f>
        <v>53.8</v>
      </c>
      <c r="F268">
        <f>IF(E268/100&gt;0,IF(E268/100&gt;Recap!$C$16,1,IF(E268/100&gt;Recap!$D$16,2,IF(E268/100&gt;Recap!$E$16,3,IF(E268/100&gt;Recap!$F$16,4,IF(E268/100&gt;Recap!$G$16,5,IF(E268/100&gt;Recap!$H$16,6,IF(E268/100&gt;Recap!I282,7,IF(E268/100&gt;Recap!J282,8)))))))))</f>
        <v>3</v>
      </c>
    </row>
    <row r="269" spans="1:6" x14ac:dyDescent="0.3">
      <c r="A269">
        <v>268</v>
      </c>
      <c r="B269">
        <f>IF(OR(F268=2,F268=4,F268=6),-45,IF(F268=1,25-INT(Recap!$B$16*100-E268),IF(F268=3,25-INT(Recap!$D$16*100-E268),IF(F268=5,25-INT(Recap!$F$16*100-E268),IF(F268=7,25-INT(Recap!$H$16*100-E268))))))</f>
        <v>9</v>
      </c>
      <c r="C269">
        <f>Recap!$B$9*(100-B269)/100</f>
        <v>3248.7</v>
      </c>
      <c r="D269" s="10">
        <f t="shared" si="5"/>
        <v>844483.49999999953</v>
      </c>
      <c r="E269" s="11">
        <f>INT((Recap!$B$3-D269)/Recap!$B$3*1000)/10</f>
        <v>53.7</v>
      </c>
      <c r="F269">
        <f>IF(E269/100&gt;0,IF(E269/100&gt;Recap!$C$16,1,IF(E269/100&gt;Recap!$D$16,2,IF(E269/100&gt;Recap!$E$16,3,IF(E269/100&gt;Recap!$F$16,4,IF(E269/100&gt;Recap!$G$16,5,IF(E269/100&gt;Recap!$H$16,6,IF(E269/100&gt;Recap!I283,7,IF(E269/100&gt;Recap!J283,8)))))))))</f>
        <v>3</v>
      </c>
    </row>
    <row r="270" spans="1:6" x14ac:dyDescent="0.3">
      <c r="A270">
        <v>269</v>
      </c>
      <c r="B270">
        <f>IF(OR(F269=2,F269=4,F269=6),-45,IF(F269=1,25-INT(Recap!$B$16*100-E269),IF(F269=3,25-INT(Recap!$D$16*100-E269),IF(F269=5,25-INT(Recap!$F$16*100-E269),IF(F269=7,25-INT(Recap!$H$16*100-E269))))))</f>
        <v>8</v>
      </c>
      <c r="C270">
        <f>Recap!$B$9*(100-B270)/100</f>
        <v>3284.4</v>
      </c>
      <c r="D270" s="10">
        <f t="shared" si="5"/>
        <v>847767.89999999956</v>
      </c>
      <c r="E270" s="11">
        <f>INT((Recap!$B$3-D270)/Recap!$B$3*1000)/10</f>
        <v>53.5</v>
      </c>
      <c r="F270">
        <f>IF(E270/100&gt;0,IF(E270/100&gt;Recap!$C$16,1,IF(E270/100&gt;Recap!$D$16,2,IF(E270/100&gt;Recap!$E$16,3,IF(E270/100&gt;Recap!$F$16,4,IF(E270/100&gt;Recap!$G$16,5,IF(E270/100&gt;Recap!$H$16,6,IF(E270/100&gt;Recap!I284,7,IF(E270/100&gt;Recap!J284,8)))))))))</f>
        <v>3</v>
      </c>
    </row>
    <row r="271" spans="1:6" x14ac:dyDescent="0.3">
      <c r="A271">
        <v>270</v>
      </c>
      <c r="B271">
        <f>IF(OR(F270=2,F270=4,F270=6),-45,IF(F270=1,25-INT(Recap!$B$16*100-E270),IF(F270=3,25-INT(Recap!$D$16*100-E270),IF(F270=5,25-INT(Recap!$F$16*100-E270),IF(F270=7,25-INT(Recap!$H$16*100-E270))))))</f>
        <v>8</v>
      </c>
      <c r="C271">
        <f>Recap!$B$9*(100-B271)/100</f>
        <v>3284.4</v>
      </c>
      <c r="D271" s="10">
        <f t="shared" si="5"/>
        <v>851052.29999999958</v>
      </c>
      <c r="E271" s="11">
        <f>INT((Recap!$B$3-D271)/Recap!$B$3*1000)/10</f>
        <v>53.3</v>
      </c>
      <c r="F271">
        <f>IF(E271/100&gt;0,IF(E271/100&gt;Recap!$C$16,1,IF(E271/100&gt;Recap!$D$16,2,IF(E271/100&gt;Recap!$E$16,3,IF(E271/100&gt;Recap!$F$16,4,IF(E271/100&gt;Recap!$G$16,5,IF(E271/100&gt;Recap!$H$16,6,IF(E271/100&gt;Recap!I285,7,IF(E271/100&gt;Recap!J285,8)))))))))</f>
        <v>3</v>
      </c>
    </row>
    <row r="272" spans="1:6" x14ac:dyDescent="0.3">
      <c r="A272">
        <v>271</v>
      </c>
      <c r="B272">
        <f>IF(OR(F271=2,F271=4,F271=6),-45,IF(F271=1,25-INT(Recap!$B$16*100-E271),IF(F271=3,25-INT(Recap!$D$16*100-E271),IF(F271=5,25-INT(Recap!$F$16*100-E271),IF(F271=7,25-INT(Recap!$H$16*100-E271))))))</f>
        <v>8</v>
      </c>
      <c r="C272">
        <f>Recap!$B$9*(100-B272)/100</f>
        <v>3284.4</v>
      </c>
      <c r="D272" s="10">
        <f t="shared" si="5"/>
        <v>854336.6999999996</v>
      </c>
      <c r="E272" s="11">
        <f>INT((Recap!$B$3-D272)/Recap!$B$3*1000)/10</f>
        <v>53.1</v>
      </c>
      <c r="F272">
        <f>IF(E272/100&gt;0,IF(E272/100&gt;Recap!$C$16,1,IF(E272/100&gt;Recap!$D$16,2,IF(E272/100&gt;Recap!$E$16,3,IF(E272/100&gt;Recap!$F$16,4,IF(E272/100&gt;Recap!$G$16,5,IF(E272/100&gt;Recap!$H$16,6,IF(E272/100&gt;Recap!I286,7,IF(E272/100&gt;Recap!J286,8)))))))))</f>
        <v>3</v>
      </c>
    </row>
    <row r="273" spans="1:6" x14ac:dyDescent="0.3">
      <c r="A273">
        <v>272</v>
      </c>
      <c r="B273">
        <f>IF(OR(F272=2,F272=4,F272=6),-45,IF(F272=1,25-INT(Recap!$B$16*100-E272),IF(F272=3,25-INT(Recap!$D$16*100-E272),IF(F272=5,25-INT(Recap!$F$16*100-E272),IF(F272=7,25-INT(Recap!$H$16*100-E272))))))</f>
        <v>8</v>
      </c>
      <c r="C273">
        <f>Recap!$B$9*(100-B273)/100</f>
        <v>3284.4</v>
      </c>
      <c r="D273" s="10">
        <f t="shared" si="5"/>
        <v>857621.09999999963</v>
      </c>
      <c r="E273" s="11">
        <f>INT((Recap!$B$3-D273)/Recap!$B$3*1000)/10</f>
        <v>52.9</v>
      </c>
      <c r="F273">
        <f>IF(E273/100&gt;0,IF(E273/100&gt;Recap!$C$16,1,IF(E273/100&gt;Recap!$D$16,2,IF(E273/100&gt;Recap!$E$16,3,IF(E273/100&gt;Recap!$F$16,4,IF(E273/100&gt;Recap!$G$16,5,IF(E273/100&gt;Recap!$H$16,6,IF(E273/100&gt;Recap!I287,7,IF(E273/100&gt;Recap!J287,8)))))))))</f>
        <v>3</v>
      </c>
    </row>
    <row r="274" spans="1:6" x14ac:dyDescent="0.3">
      <c r="A274">
        <v>273</v>
      </c>
      <c r="B274">
        <f>IF(OR(F273=2,F273=4,F273=6),-45,IF(F273=1,25-INT(Recap!$B$16*100-E273),IF(F273=3,25-INT(Recap!$D$16*100-E273),IF(F273=5,25-INT(Recap!$F$16*100-E273),IF(F273=7,25-INT(Recap!$H$16*100-E273))))))</f>
        <v>8</v>
      </c>
      <c r="C274">
        <f>Recap!$B$9*(100-B274)/100</f>
        <v>3284.4</v>
      </c>
      <c r="D274" s="10">
        <f t="shared" si="5"/>
        <v>860905.49999999965</v>
      </c>
      <c r="E274" s="11">
        <f>INT((Recap!$B$3-D274)/Recap!$B$3*1000)/10</f>
        <v>52.8</v>
      </c>
      <c r="F274">
        <f>IF(E274/100&gt;0,IF(E274/100&gt;Recap!$C$16,1,IF(E274/100&gt;Recap!$D$16,2,IF(E274/100&gt;Recap!$E$16,3,IF(E274/100&gt;Recap!$F$16,4,IF(E274/100&gt;Recap!$G$16,5,IF(E274/100&gt;Recap!$H$16,6,IF(E274/100&gt;Recap!I288,7,IF(E274/100&gt;Recap!J288,8)))))))))</f>
        <v>3</v>
      </c>
    </row>
    <row r="275" spans="1:6" x14ac:dyDescent="0.3">
      <c r="A275">
        <v>274</v>
      </c>
      <c r="B275">
        <f>IF(OR(F274=2,F274=4,F274=6),-45,IF(F274=1,25-INT(Recap!$B$16*100-E274),IF(F274=3,25-INT(Recap!$D$16*100-E274),IF(F274=5,25-INT(Recap!$F$16*100-E274),IF(F274=7,25-INT(Recap!$H$16*100-E274))))))</f>
        <v>8</v>
      </c>
      <c r="C275">
        <f>Recap!$B$9*(100-B275)/100</f>
        <v>3284.4</v>
      </c>
      <c r="D275" s="10">
        <f t="shared" si="5"/>
        <v>864189.89999999967</v>
      </c>
      <c r="E275" s="11">
        <f>INT((Recap!$B$3-D275)/Recap!$B$3*1000)/10</f>
        <v>52.6</v>
      </c>
      <c r="F275">
        <f>IF(E275/100&gt;0,IF(E275/100&gt;Recap!$C$16,1,IF(E275/100&gt;Recap!$D$16,2,IF(E275/100&gt;Recap!$E$16,3,IF(E275/100&gt;Recap!$F$16,4,IF(E275/100&gt;Recap!$G$16,5,IF(E275/100&gt;Recap!$H$16,6,IF(E275/100&gt;Recap!I289,7,IF(E275/100&gt;Recap!J289,8)))))))))</f>
        <v>3</v>
      </c>
    </row>
    <row r="276" spans="1:6" x14ac:dyDescent="0.3">
      <c r="A276">
        <v>275</v>
      </c>
      <c r="B276">
        <f>IF(OR(F275=2,F275=4,F275=6),-45,IF(F275=1,25-INT(Recap!$B$16*100-E275),IF(F275=3,25-INT(Recap!$D$16*100-E275),IF(F275=5,25-INT(Recap!$F$16*100-E275),IF(F275=7,25-INT(Recap!$H$16*100-E275))))))</f>
        <v>7</v>
      </c>
      <c r="C276">
        <f>Recap!$B$9*(100-B276)/100</f>
        <v>3320.1</v>
      </c>
      <c r="D276" s="10">
        <f t="shared" si="5"/>
        <v>867509.99999999965</v>
      </c>
      <c r="E276" s="11">
        <f>INT((Recap!$B$3-D276)/Recap!$B$3*1000)/10</f>
        <v>52.4</v>
      </c>
      <c r="F276">
        <f>IF(E276/100&gt;0,IF(E276/100&gt;Recap!$C$16,1,IF(E276/100&gt;Recap!$D$16,2,IF(E276/100&gt;Recap!$E$16,3,IF(E276/100&gt;Recap!$F$16,4,IF(E276/100&gt;Recap!$G$16,5,IF(E276/100&gt;Recap!$H$16,6,IF(E276/100&gt;Recap!I290,7,IF(E276/100&gt;Recap!J290,8)))))))))</f>
        <v>3</v>
      </c>
    </row>
    <row r="277" spans="1:6" x14ac:dyDescent="0.3">
      <c r="A277">
        <v>276</v>
      </c>
      <c r="B277">
        <f>IF(OR(F276=2,F276=4,F276=6),-45,IF(F276=1,25-INT(Recap!$B$16*100-E276),IF(F276=3,25-INT(Recap!$D$16*100-E276),IF(F276=5,25-INT(Recap!$F$16*100-E276),IF(F276=7,25-INT(Recap!$H$16*100-E276))))))</f>
        <v>7</v>
      </c>
      <c r="C277">
        <f>Recap!$B$9*(100-B277)/100</f>
        <v>3320.1</v>
      </c>
      <c r="D277" s="10">
        <f t="shared" si="5"/>
        <v>870830.09999999963</v>
      </c>
      <c r="E277" s="11">
        <f>INT((Recap!$B$3-D277)/Recap!$B$3*1000)/10</f>
        <v>52.2</v>
      </c>
      <c r="F277">
        <f>IF(E277/100&gt;0,IF(E277/100&gt;Recap!$C$16,1,IF(E277/100&gt;Recap!$D$16,2,IF(E277/100&gt;Recap!$E$16,3,IF(E277/100&gt;Recap!$F$16,4,IF(E277/100&gt;Recap!$G$16,5,IF(E277/100&gt;Recap!$H$16,6,IF(E277/100&gt;Recap!I291,7,IF(E277/100&gt;Recap!J291,8)))))))))</f>
        <v>3</v>
      </c>
    </row>
    <row r="278" spans="1:6" x14ac:dyDescent="0.3">
      <c r="A278">
        <v>277</v>
      </c>
      <c r="B278">
        <f>IF(OR(F277=2,F277=4,F277=6),-45,IF(F277=1,25-INT(Recap!$B$16*100-E277),IF(F277=3,25-INT(Recap!$D$16*100-E277),IF(F277=5,25-INT(Recap!$F$16*100-E277),IF(F277=7,25-INT(Recap!$H$16*100-E277))))))</f>
        <v>7</v>
      </c>
      <c r="C278">
        <f>Recap!$B$9*(100-B278)/100</f>
        <v>3320.1</v>
      </c>
      <c r="D278" s="10">
        <f t="shared" ref="D278:D341" si="6">D277+C278</f>
        <v>874150.1999999996</v>
      </c>
      <c r="E278" s="11">
        <f>INT((Recap!$B$3-D278)/Recap!$B$3*1000)/10</f>
        <v>52</v>
      </c>
      <c r="F278">
        <f>IF(E278/100&gt;0,IF(E278/100&gt;Recap!$C$16,1,IF(E278/100&gt;Recap!$D$16,2,IF(E278/100&gt;Recap!$E$16,3,IF(E278/100&gt;Recap!$F$16,4,IF(E278/100&gt;Recap!$G$16,5,IF(E278/100&gt;Recap!$H$16,6,IF(E278/100&gt;Recap!I292,7,IF(E278/100&gt;Recap!J292,8)))))))))</f>
        <v>3</v>
      </c>
    </row>
    <row r="279" spans="1:6" x14ac:dyDescent="0.3">
      <c r="A279">
        <v>278</v>
      </c>
      <c r="B279">
        <f>IF(OR(F278=2,F278=4,F278=6),-45,IF(F278=1,25-INT(Recap!$B$16*100-E278),IF(F278=3,25-INT(Recap!$D$16*100-E278),IF(F278=5,25-INT(Recap!$F$16*100-E278),IF(F278=7,25-INT(Recap!$H$16*100-E278))))))</f>
        <v>7</v>
      </c>
      <c r="C279">
        <f>Recap!$B$9*(100-B279)/100</f>
        <v>3320.1</v>
      </c>
      <c r="D279" s="10">
        <f t="shared" si="6"/>
        <v>877470.29999999958</v>
      </c>
      <c r="E279" s="11">
        <f>INT((Recap!$B$3-D279)/Recap!$B$3*1000)/10</f>
        <v>51.8</v>
      </c>
      <c r="F279">
        <f>IF(E279/100&gt;0,IF(E279/100&gt;Recap!$C$16,1,IF(E279/100&gt;Recap!$D$16,2,IF(E279/100&gt;Recap!$E$16,3,IF(E279/100&gt;Recap!$F$16,4,IF(E279/100&gt;Recap!$G$16,5,IF(E279/100&gt;Recap!$H$16,6,IF(E279/100&gt;Recap!I293,7,IF(E279/100&gt;Recap!J293,8)))))))))</f>
        <v>3</v>
      </c>
    </row>
    <row r="280" spans="1:6" x14ac:dyDescent="0.3">
      <c r="A280">
        <v>279</v>
      </c>
      <c r="B280">
        <f>IF(OR(F279=2,F279=4,F279=6),-45,IF(F279=1,25-INT(Recap!$B$16*100-E279),IF(F279=3,25-INT(Recap!$D$16*100-E279),IF(F279=5,25-INT(Recap!$F$16*100-E279),IF(F279=7,25-INT(Recap!$H$16*100-E279))))))</f>
        <v>7</v>
      </c>
      <c r="C280">
        <f>Recap!$B$9*(100-B280)/100</f>
        <v>3320.1</v>
      </c>
      <c r="D280" s="10">
        <f t="shared" si="6"/>
        <v>880790.39999999956</v>
      </c>
      <c r="E280" s="11">
        <f>INT((Recap!$B$3-D280)/Recap!$B$3*1000)/10</f>
        <v>51.7</v>
      </c>
      <c r="F280">
        <f>IF(E280/100&gt;0,IF(E280/100&gt;Recap!$C$16,1,IF(E280/100&gt;Recap!$D$16,2,IF(E280/100&gt;Recap!$E$16,3,IF(E280/100&gt;Recap!$F$16,4,IF(E280/100&gt;Recap!$G$16,5,IF(E280/100&gt;Recap!$H$16,6,IF(E280/100&gt;Recap!I294,7,IF(E280/100&gt;Recap!J294,8)))))))))</f>
        <v>3</v>
      </c>
    </row>
    <row r="281" spans="1:6" x14ac:dyDescent="0.3">
      <c r="A281">
        <v>280</v>
      </c>
      <c r="B281">
        <f>IF(OR(F280=2,F280=4,F280=6),-45,IF(F280=1,25-INT(Recap!$B$16*100-E280),IF(F280=3,25-INT(Recap!$D$16*100-E280),IF(F280=5,25-INT(Recap!$F$16*100-E280),IF(F280=7,25-INT(Recap!$H$16*100-E280))))))</f>
        <v>6</v>
      </c>
      <c r="C281">
        <f>Recap!$B$9*(100-B281)/100</f>
        <v>3355.8</v>
      </c>
      <c r="D281" s="10">
        <f t="shared" si="6"/>
        <v>884146.1999999996</v>
      </c>
      <c r="E281" s="11">
        <f>INT((Recap!$B$3-D281)/Recap!$B$3*1000)/10</f>
        <v>51.5</v>
      </c>
      <c r="F281">
        <f>IF(E281/100&gt;0,IF(E281/100&gt;Recap!$C$16,1,IF(E281/100&gt;Recap!$D$16,2,IF(E281/100&gt;Recap!$E$16,3,IF(E281/100&gt;Recap!$F$16,4,IF(E281/100&gt;Recap!$G$16,5,IF(E281/100&gt;Recap!$H$16,6,IF(E281/100&gt;Recap!I295,7,IF(E281/100&gt;Recap!J295,8)))))))))</f>
        <v>3</v>
      </c>
    </row>
    <row r="282" spans="1:6" x14ac:dyDescent="0.3">
      <c r="A282">
        <v>281</v>
      </c>
      <c r="B282">
        <f>IF(OR(F281=2,F281=4,F281=6),-45,IF(F281=1,25-INT(Recap!$B$16*100-E281),IF(F281=3,25-INT(Recap!$D$16*100-E281),IF(F281=5,25-INT(Recap!$F$16*100-E281),IF(F281=7,25-INT(Recap!$H$16*100-E281))))))</f>
        <v>6</v>
      </c>
      <c r="C282">
        <f>Recap!$B$9*(100-B282)/100</f>
        <v>3355.8</v>
      </c>
      <c r="D282" s="10">
        <f t="shared" si="6"/>
        <v>887501.99999999965</v>
      </c>
      <c r="E282" s="11">
        <f>INT((Recap!$B$3-D282)/Recap!$B$3*1000)/10</f>
        <v>51.3</v>
      </c>
      <c r="F282">
        <f>IF(E282/100&gt;0,IF(E282/100&gt;Recap!$C$16,1,IF(E282/100&gt;Recap!$D$16,2,IF(E282/100&gt;Recap!$E$16,3,IF(E282/100&gt;Recap!$F$16,4,IF(E282/100&gt;Recap!$G$16,5,IF(E282/100&gt;Recap!$H$16,6,IF(E282/100&gt;Recap!I296,7,IF(E282/100&gt;Recap!J296,8)))))))))</f>
        <v>3</v>
      </c>
    </row>
    <row r="283" spans="1:6" x14ac:dyDescent="0.3">
      <c r="A283">
        <v>282</v>
      </c>
      <c r="B283">
        <f>IF(OR(F282=2,F282=4,F282=6),-45,IF(F282=1,25-INT(Recap!$B$16*100-E282),IF(F282=3,25-INT(Recap!$D$16*100-E282),IF(F282=5,25-INT(Recap!$F$16*100-E282),IF(F282=7,25-INT(Recap!$H$16*100-E282))))))</f>
        <v>6</v>
      </c>
      <c r="C283">
        <f>Recap!$B$9*(100-B283)/100</f>
        <v>3355.8</v>
      </c>
      <c r="D283" s="10">
        <f t="shared" si="6"/>
        <v>890857.7999999997</v>
      </c>
      <c r="E283" s="11">
        <f>INT((Recap!$B$3-D283)/Recap!$B$3*1000)/10</f>
        <v>51.1</v>
      </c>
      <c r="F283">
        <f>IF(E283/100&gt;0,IF(E283/100&gt;Recap!$C$16,1,IF(E283/100&gt;Recap!$D$16,2,IF(E283/100&gt;Recap!$E$16,3,IF(E283/100&gt;Recap!$F$16,4,IF(E283/100&gt;Recap!$G$16,5,IF(E283/100&gt;Recap!$H$16,6,IF(E283/100&gt;Recap!I297,7,IF(E283/100&gt;Recap!J297,8)))))))))</f>
        <v>3</v>
      </c>
    </row>
    <row r="284" spans="1:6" x14ac:dyDescent="0.3">
      <c r="A284">
        <v>283</v>
      </c>
      <c r="B284">
        <f>IF(OR(F283=2,F283=4,F283=6),-45,IF(F283=1,25-INT(Recap!$B$16*100-E283),IF(F283=3,25-INT(Recap!$D$16*100-E283),IF(F283=5,25-INT(Recap!$F$16*100-E283),IF(F283=7,25-INT(Recap!$H$16*100-E283))))))</f>
        <v>6</v>
      </c>
      <c r="C284">
        <f>Recap!$B$9*(100-B284)/100</f>
        <v>3355.8</v>
      </c>
      <c r="D284" s="10">
        <f t="shared" si="6"/>
        <v>894213.59999999974</v>
      </c>
      <c r="E284" s="11">
        <f>INT((Recap!$B$3-D284)/Recap!$B$3*1000)/10</f>
        <v>50.9</v>
      </c>
      <c r="F284">
        <f>IF(E284/100&gt;0,IF(E284/100&gt;Recap!$C$16,1,IF(E284/100&gt;Recap!$D$16,2,IF(E284/100&gt;Recap!$E$16,3,IF(E284/100&gt;Recap!$F$16,4,IF(E284/100&gt;Recap!$G$16,5,IF(E284/100&gt;Recap!$H$16,6,IF(E284/100&gt;Recap!I298,7,IF(E284/100&gt;Recap!J298,8)))))))))</f>
        <v>3</v>
      </c>
    </row>
    <row r="285" spans="1:6" x14ac:dyDescent="0.3">
      <c r="A285">
        <v>284</v>
      </c>
      <c r="B285">
        <f>IF(OR(F284=2,F284=4,F284=6),-45,IF(F284=1,25-INT(Recap!$B$16*100-E284),IF(F284=3,25-INT(Recap!$D$16*100-E284),IF(F284=5,25-INT(Recap!$F$16*100-E284),IF(F284=7,25-INT(Recap!$H$16*100-E284))))))</f>
        <v>6</v>
      </c>
      <c r="C285">
        <f>Recap!$B$9*(100-B285)/100</f>
        <v>3355.8</v>
      </c>
      <c r="D285" s="10">
        <f t="shared" si="6"/>
        <v>897569.39999999979</v>
      </c>
      <c r="E285" s="11">
        <f>INT((Recap!$B$3-D285)/Recap!$B$3*1000)/10</f>
        <v>50.7</v>
      </c>
      <c r="F285">
        <f>IF(E285/100&gt;0,IF(E285/100&gt;Recap!$C$16,1,IF(E285/100&gt;Recap!$D$16,2,IF(E285/100&gt;Recap!$E$16,3,IF(E285/100&gt;Recap!$F$16,4,IF(E285/100&gt;Recap!$G$16,5,IF(E285/100&gt;Recap!$H$16,6,IF(E285/100&gt;Recap!I299,7,IF(E285/100&gt;Recap!J299,8)))))))))</f>
        <v>3</v>
      </c>
    </row>
    <row r="286" spans="1:6" x14ac:dyDescent="0.3">
      <c r="A286">
        <v>285</v>
      </c>
      <c r="B286">
        <f>IF(OR(F285=2,F285=4,F285=6),-45,IF(F285=1,25-INT(Recap!$B$16*100-E285),IF(F285=3,25-INT(Recap!$D$16*100-E285),IF(F285=5,25-INT(Recap!$F$16*100-E285),IF(F285=7,25-INT(Recap!$H$16*100-E285))))))</f>
        <v>5</v>
      </c>
      <c r="C286">
        <f>Recap!$B$9*(100-B286)/100</f>
        <v>3391.5</v>
      </c>
      <c r="D286" s="10">
        <f t="shared" si="6"/>
        <v>900960.89999999979</v>
      </c>
      <c r="E286" s="11">
        <f>INT((Recap!$B$3-D286)/Recap!$B$3*1000)/10</f>
        <v>50.6</v>
      </c>
      <c r="F286">
        <f>IF(E286/100&gt;0,IF(E286/100&gt;Recap!$C$16,1,IF(E286/100&gt;Recap!$D$16,2,IF(E286/100&gt;Recap!$E$16,3,IF(E286/100&gt;Recap!$F$16,4,IF(E286/100&gt;Recap!$G$16,5,IF(E286/100&gt;Recap!$H$16,6,IF(E286/100&gt;Recap!I300,7,IF(E286/100&gt;Recap!J300,8)))))))))</f>
        <v>3</v>
      </c>
    </row>
    <row r="287" spans="1:6" x14ac:dyDescent="0.3">
      <c r="A287">
        <v>286</v>
      </c>
      <c r="B287">
        <f>IF(OR(F286=2,F286=4,F286=6),-45,IF(F286=1,25-INT(Recap!$B$16*100-E286),IF(F286=3,25-INT(Recap!$D$16*100-E286),IF(F286=5,25-INT(Recap!$F$16*100-E286),IF(F286=7,25-INT(Recap!$H$16*100-E286))))))</f>
        <v>5</v>
      </c>
      <c r="C287">
        <f>Recap!$B$9*(100-B287)/100</f>
        <v>3391.5</v>
      </c>
      <c r="D287" s="10">
        <f t="shared" si="6"/>
        <v>904352.39999999979</v>
      </c>
      <c r="E287" s="11">
        <f>INT((Recap!$B$3-D287)/Recap!$B$3*1000)/10</f>
        <v>50.4</v>
      </c>
      <c r="F287">
        <f>IF(E287/100&gt;0,IF(E287/100&gt;Recap!$C$16,1,IF(E287/100&gt;Recap!$D$16,2,IF(E287/100&gt;Recap!$E$16,3,IF(E287/100&gt;Recap!$F$16,4,IF(E287/100&gt;Recap!$G$16,5,IF(E287/100&gt;Recap!$H$16,6,IF(E287/100&gt;Recap!I301,7,IF(E287/100&gt;Recap!J301,8)))))))))</f>
        <v>3</v>
      </c>
    </row>
    <row r="288" spans="1:6" x14ac:dyDescent="0.3">
      <c r="A288">
        <v>287</v>
      </c>
      <c r="B288">
        <f>IF(OR(F287=2,F287=4,F287=6),-45,IF(F287=1,25-INT(Recap!$B$16*100-E287),IF(F287=3,25-INT(Recap!$D$16*100-E287),IF(F287=5,25-INT(Recap!$F$16*100-E287),IF(F287=7,25-INT(Recap!$H$16*100-E287))))))</f>
        <v>5</v>
      </c>
      <c r="C288">
        <f>Recap!$B$9*(100-B288)/100</f>
        <v>3391.5</v>
      </c>
      <c r="D288" s="10">
        <f t="shared" si="6"/>
        <v>907743.89999999979</v>
      </c>
      <c r="E288" s="11">
        <f>INT((Recap!$B$3-D288)/Recap!$B$3*1000)/10</f>
        <v>50.2</v>
      </c>
      <c r="F288">
        <f>IF(E288/100&gt;0,IF(E288/100&gt;Recap!$C$16,1,IF(E288/100&gt;Recap!$D$16,2,IF(E288/100&gt;Recap!$E$16,3,IF(E288/100&gt;Recap!$F$16,4,IF(E288/100&gt;Recap!$G$16,5,IF(E288/100&gt;Recap!$H$16,6,IF(E288/100&gt;Recap!I302,7,IF(E288/100&gt;Recap!J302,8)))))))))</f>
        <v>3</v>
      </c>
    </row>
    <row r="289" spans="1:6" x14ac:dyDescent="0.3">
      <c r="A289">
        <v>288</v>
      </c>
      <c r="B289">
        <f>IF(OR(F288=2,F288=4,F288=6),-45,IF(F288=1,25-INT(Recap!$B$16*100-E288),IF(F288=3,25-INT(Recap!$D$16*100-E288),IF(F288=5,25-INT(Recap!$F$16*100-E288),IF(F288=7,25-INT(Recap!$H$16*100-E288))))))</f>
        <v>5</v>
      </c>
      <c r="C289">
        <f>Recap!$B$9*(100-B289)/100</f>
        <v>3391.5</v>
      </c>
      <c r="D289" s="10">
        <f t="shared" si="6"/>
        <v>911135.39999999979</v>
      </c>
      <c r="E289" s="11">
        <f>INT((Recap!$B$3-D289)/Recap!$B$3*1000)/10</f>
        <v>50</v>
      </c>
      <c r="F289">
        <f>IF(E289/100&gt;0,IF(E289/100&gt;Recap!$C$16,1,IF(E289/100&gt;Recap!$D$16,2,IF(E289/100&gt;Recap!$E$16,3,IF(E289/100&gt;Recap!$F$16,4,IF(E289/100&gt;Recap!$G$16,5,IF(E289/100&gt;Recap!$H$16,6,IF(E289/100&gt;Recap!I303,7,IF(E289/100&gt;Recap!J303,8)))))))))</f>
        <v>3</v>
      </c>
    </row>
    <row r="290" spans="1:6" x14ac:dyDescent="0.3">
      <c r="A290">
        <v>289</v>
      </c>
      <c r="B290">
        <f>IF(OR(F289=2,F289=4,F289=6),-45,IF(F289=1,25-INT(Recap!$B$16*100-E289),IF(F289=3,25-INT(Recap!$D$16*100-E289),IF(F289=5,25-INT(Recap!$F$16*100-E289),IF(F289=7,25-INT(Recap!$H$16*100-E289))))))</f>
        <v>5</v>
      </c>
      <c r="C290">
        <f>Recap!$B$9*(100-B290)/100</f>
        <v>3391.5</v>
      </c>
      <c r="D290" s="10">
        <f t="shared" si="6"/>
        <v>914526.89999999979</v>
      </c>
      <c r="E290" s="11">
        <f>INT((Recap!$B$3-D290)/Recap!$B$3*1000)/10</f>
        <v>49.8</v>
      </c>
      <c r="F290">
        <f>IF(E290/100&gt;0,IF(E290/100&gt;Recap!$C$16,1,IF(E290/100&gt;Recap!$D$16,2,IF(E290/100&gt;Recap!$E$16,3,IF(E290/100&gt;Recap!$F$16,4,IF(E290/100&gt;Recap!$G$16,5,IF(E290/100&gt;Recap!$H$16,6,IF(E290/100&gt;Recap!I304,7,IF(E290/100&gt;Recap!J304,8)))))))))</f>
        <v>3</v>
      </c>
    </row>
    <row r="291" spans="1:6" x14ac:dyDescent="0.3">
      <c r="A291">
        <v>290</v>
      </c>
      <c r="B291">
        <f>IF(OR(F290=2,F290=4,F290=6),-45,IF(F290=1,25-INT(Recap!$B$16*100-E290),IF(F290=3,25-INT(Recap!$D$16*100-E290),IF(F290=5,25-INT(Recap!$F$16*100-E290),IF(F290=7,25-INT(Recap!$H$16*100-E290))))))</f>
        <v>5</v>
      </c>
      <c r="C291">
        <f>Recap!$B$9*(100-B291)/100</f>
        <v>3391.5</v>
      </c>
      <c r="D291" s="10">
        <f t="shared" si="6"/>
        <v>917918.39999999979</v>
      </c>
      <c r="E291" s="11">
        <f>INT((Recap!$B$3-D291)/Recap!$B$3*1000)/10</f>
        <v>49.6</v>
      </c>
      <c r="F291">
        <f>IF(E291/100&gt;0,IF(E291/100&gt;Recap!$C$16,1,IF(E291/100&gt;Recap!$D$16,2,IF(E291/100&gt;Recap!$E$16,3,IF(E291/100&gt;Recap!$F$16,4,IF(E291/100&gt;Recap!$G$16,5,IF(E291/100&gt;Recap!$H$16,6,IF(E291/100&gt;Recap!I305,7,IF(E291/100&gt;Recap!J305,8)))))))))</f>
        <v>3</v>
      </c>
    </row>
    <row r="292" spans="1:6" x14ac:dyDescent="0.3">
      <c r="A292">
        <v>291</v>
      </c>
      <c r="B292">
        <f>IF(OR(F291=2,F291=4,F291=6),-45,IF(F291=1,25-INT(Recap!$B$16*100-E291),IF(F291=3,25-INT(Recap!$D$16*100-E291),IF(F291=5,25-INT(Recap!$F$16*100-E291),IF(F291=7,25-INT(Recap!$H$16*100-E291))))))</f>
        <v>4</v>
      </c>
      <c r="C292">
        <f>Recap!$B$9*(100-B292)/100</f>
        <v>3427.2</v>
      </c>
      <c r="D292" s="10">
        <f t="shared" si="6"/>
        <v>921345.59999999974</v>
      </c>
      <c r="E292" s="11">
        <f>INT((Recap!$B$3-D292)/Recap!$B$3*1000)/10</f>
        <v>49.4</v>
      </c>
      <c r="F292">
        <f>IF(E292/100&gt;0,IF(E292/100&gt;Recap!$C$16,1,IF(E292/100&gt;Recap!$D$16,2,IF(E292/100&gt;Recap!$E$16,3,IF(E292/100&gt;Recap!$F$16,4,IF(E292/100&gt;Recap!$G$16,5,IF(E292/100&gt;Recap!$H$16,6,IF(E292/100&gt;Recap!I306,7,IF(E292/100&gt;Recap!J306,8)))))))))</f>
        <v>3</v>
      </c>
    </row>
    <row r="293" spans="1:6" x14ac:dyDescent="0.3">
      <c r="A293">
        <v>292</v>
      </c>
      <c r="B293">
        <f>IF(OR(F292=2,F292=4,F292=6),-45,IF(F292=1,25-INT(Recap!$B$16*100-E292),IF(F292=3,25-INT(Recap!$D$16*100-E292),IF(F292=5,25-INT(Recap!$F$16*100-E292),IF(F292=7,25-INT(Recap!$H$16*100-E292))))))</f>
        <v>4</v>
      </c>
      <c r="C293">
        <f>Recap!$B$9*(100-B293)/100</f>
        <v>3427.2</v>
      </c>
      <c r="D293" s="10">
        <f t="shared" si="6"/>
        <v>924772.7999999997</v>
      </c>
      <c r="E293" s="11">
        <f>INT((Recap!$B$3-D293)/Recap!$B$3*1000)/10</f>
        <v>49.2</v>
      </c>
      <c r="F293">
        <f>IF(E293/100&gt;0,IF(E293/100&gt;Recap!$C$16,1,IF(E293/100&gt;Recap!$D$16,2,IF(E293/100&gt;Recap!$E$16,3,IF(E293/100&gt;Recap!$F$16,4,IF(E293/100&gt;Recap!$G$16,5,IF(E293/100&gt;Recap!$H$16,6,IF(E293/100&gt;Recap!I307,7,IF(E293/100&gt;Recap!J307,8)))))))))</f>
        <v>3</v>
      </c>
    </row>
    <row r="294" spans="1:6" x14ac:dyDescent="0.3">
      <c r="A294">
        <v>293</v>
      </c>
      <c r="B294">
        <f>IF(OR(F293=2,F293=4,F293=6),-45,IF(F293=1,25-INT(Recap!$B$16*100-E293),IF(F293=3,25-INT(Recap!$D$16*100-E293),IF(F293=5,25-INT(Recap!$F$16*100-E293),IF(F293=7,25-INT(Recap!$H$16*100-E293))))))</f>
        <v>4</v>
      </c>
      <c r="C294">
        <f>Recap!$B$9*(100-B294)/100</f>
        <v>3427.2</v>
      </c>
      <c r="D294" s="10">
        <f t="shared" si="6"/>
        <v>928199.99999999965</v>
      </c>
      <c r="E294" s="11">
        <f>INT((Recap!$B$3-D294)/Recap!$B$3*1000)/10</f>
        <v>49.1</v>
      </c>
      <c r="F294">
        <f>IF(E294/100&gt;0,IF(E294/100&gt;Recap!$C$16,1,IF(E294/100&gt;Recap!$D$16,2,IF(E294/100&gt;Recap!$E$16,3,IF(E294/100&gt;Recap!$F$16,4,IF(E294/100&gt;Recap!$G$16,5,IF(E294/100&gt;Recap!$H$16,6,IF(E294/100&gt;Recap!I308,7,IF(E294/100&gt;Recap!J308,8)))))))))</f>
        <v>3</v>
      </c>
    </row>
    <row r="295" spans="1:6" x14ac:dyDescent="0.3">
      <c r="A295">
        <v>294</v>
      </c>
      <c r="B295">
        <f>IF(OR(F294=2,F294=4,F294=6),-45,IF(F294=1,25-INT(Recap!$B$16*100-E294),IF(F294=3,25-INT(Recap!$D$16*100-E294),IF(F294=5,25-INT(Recap!$F$16*100-E294),IF(F294=7,25-INT(Recap!$H$16*100-E294))))))</f>
        <v>4</v>
      </c>
      <c r="C295">
        <f>Recap!$B$9*(100-B295)/100</f>
        <v>3427.2</v>
      </c>
      <c r="D295" s="10">
        <f t="shared" si="6"/>
        <v>931627.1999999996</v>
      </c>
      <c r="E295" s="11">
        <f>INT((Recap!$B$3-D295)/Recap!$B$3*1000)/10</f>
        <v>48.9</v>
      </c>
      <c r="F295">
        <f>IF(E295/100&gt;0,IF(E295/100&gt;Recap!$C$16,1,IF(E295/100&gt;Recap!$D$16,2,IF(E295/100&gt;Recap!$E$16,3,IF(E295/100&gt;Recap!$F$16,4,IF(E295/100&gt;Recap!$G$16,5,IF(E295/100&gt;Recap!$H$16,6,IF(E295/100&gt;Recap!I309,7,IF(E295/100&gt;Recap!J309,8)))))))))</f>
        <v>3</v>
      </c>
    </row>
    <row r="296" spans="1:6" x14ac:dyDescent="0.3">
      <c r="A296">
        <v>295</v>
      </c>
      <c r="B296">
        <f>IF(OR(F295=2,F295=4,F295=6),-45,IF(F295=1,25-INT(Recap!$B$16*100-E295),IF(F295=3,25-INT(Recap!$D$16*100-E295),IF(F295=5,25-INT(Recap!$F$16*100-E295),IF(F295=7,25-INT(Recap!$H$16*100-E295))))))</f>
        <v>4</v>
      </c>
      <c r="C296">
        <f>Recap!$B$9*(100-B296)/100</f>
        <v>3427.2</v>
      </c>
      <c r="D296" s="10">
        <f t="shared" si="6"/>
        <v>935054.39999999956</v>
      </c>
      <c r="E296" s="11">
        <f>INT((Recap!$B$3-D296)/Recap!$B$3*1000)/10</f>
        <v>48.7</v>
      </c>
      <c r="F296">
        <f>IF(E296/100&gt;0,IF(E296/100&gt;Recap!$C$16,1,IF(E296/100&gt;Recap!$D$16,2,IF(E296/100&gt;Recap!$E$16,3,IF(E296/100&gt;Recap!$F$16,4,IF(E296/100&gt;Recap!$G$16,5,IF(E296/100&gt;Recap!$H$16,6,IF(E296/100&gt;Recap!I310,7,IF(E296/100&gt;Recap!J310,8)))))))))</f>
        <v>3</v>
      </c>
    </row>
    <row r="297" spans="1:6" x14ac:dyDescent="0.3">
      <c r="A297">
        <v>296</v>
      </c>
      <c r="B297">
        <f>IF(OR(F296=2,F296=4,F296=6),-45,IF(F296=1,25-INT(Recap!$B$16*100-E296),IF(F296=3,25-INT(Recap!$D$16*100-E296),IF(F296=5,25-INT(Recap!$F$16*100-E296),IF(F296=7,25-INT(Recap!$H$16*100-E296))))))</f>
        <v>3</v>
      </c>
      <c r="C297">
        <f>Recap!$B$9*(100-B297)/100</f>
        <v>3462.9</v>
      </c>
      <c r="D297" s="10">
        <f t="shared" si="6"/>
        <v>938517.29999999958</v>
      </c>
      <c r="E297" s="11">
        <f>INT((Recap!$B$3-D297)/Recap!$B$3*1000)/10</f>
        <v>48.5</v>
      </c>
      <c r="F297">
        <f>IF(E297/100&gt;0,IF(E297/100&gt;Recap!$C$16,1,IF(E297/100&gt;Recap!$D$16,2,IF(E297/100&gt;Recap!$E$16,3,IF(E297/100&gt;Recap!$F$16,4,IF(E297/100&gt;Recap!$G$16,5,IF(E297/100&gt;Recap!$H$16,6,IF(E297/100&gt;Recap!I311,7,IF(E297/100&gt;Recap!J311,8)))))))))</f>
        <v>3</v>
      </c>
    </row>
    <row r="298" spans="1:6" x14ac:dyDescent="0.3">
      <c r="A298">
        <v>297</v>
      </c>
      <c r="B298">
        <f>IF(OR(F297=2,F297=4,F297=6),-45,IF(F297=1,25-INT(Recap!$B$16*100-E297),IF(F297=3,25-INT(Recap!$D$16*100-E297),IF(F297=5,25-INT(Recap!$F$16*100-E297),IF(F297=7,25-INT(Recap!$H$16*100-E297))))))</f>
        <v>3</v>
      </c>
      <c r="C298">
        <f>Recap!$B$9*(100-B298)/100</f>
        <v>3462.9</v>
      </c>
      <c r="D298" s="10">
        <f t="shared" si="6"/>
        <v>941980.1999999996</v>
      </c>
      <c r="E298" s="11">
        <f>INT((Recap!$B$3-D298)/Recap!$B$3*1000)/10</f>
        <v>48.3</v>
      </c>
      <c r="F298">
        <f>IF(E298/100&gt;0,IF(E298/100&gt;Recap!$C$16,1,IF(E298/100&gt;Recap!$D$16,2,IF(E298/100&gt;Recap!$E$16,3,IF(E298/100&gt;Recap!$F$16,4,IF(E298/100&gt;Recap!$G$16,5,IF(E298/100&gt;Recap!$H$16,6,IF(E298/100&gt;Recap!I312,7,IF(E298/100&gt;Recap!J312,8)))))))))</f>
        <v>3</v>
      </c>
    </row>
    <row r="299" spans="1:6" x14ac:dyDescent="0.3">
      <c r="A299">
        <v>298</v>
      </c>
      <c r="B299">
        <f>IF(OR(F298=2,F298=4,F298=6),-45,IF(F298=1,25-INT(Recap!$B$16*100-E298),IF(F298=3,25-INT(Recap!$D$16*100-E298),IF(F298=5,25-INT(Recap!$F$16*100-E298),IF(F298=7,25-INT(Recap!$H$16*100-E298))))))</f>
        <v>3</v>
      </c>
      <c r="C299">
        <f>Recap!$B$9*(100-B299)/100</f>
        <v>3462.9</v>
      </c>
      <c r="D299" s="10">
        <f t="shared" si="6"/>
        <v>945443.09999999963</v>
      </c>
      <c r="E299" s="11">
        <f>INT((Recap!$B$3-D299)/Recap!$B$3*1000)/10</f>
        <v>48.1</v>
      </c>
      <c r="F299">
        <f>IF(E299/100&gt;0,IF(E299/100&gt;Recap!$C$16,1,IF(E299/100&gt;Recap!$D$16,2,IF(E299/100&gt;Recap!$E$16,3,IF(E299/100&gt;Recap!$F$16,4,IF(E299/100&gt;Recap!$G$16,5,IF(E299/100&gt;Recap!$H$16,6,IF(E299/100&gt;Recap!I313,7,IF(E299/100&gt;Recap!J313,8)))))))))</f>
        <v>3</v>
      </c>
    </row>
    <row r="300" spans="1:6" x14ac:dyDescent="0.3">
      <c r="A300">
        <v>299</v>
      </c>
      <c r="B300">
        <f>IF(OR(F299=2,F299=4,F299=6),-45,IF(F299=1,25-INT(Recap!$B$16*100-E299),IF(F299=3,25-INT(Recap!$D$16*100-E299),IF(F299=5,25-INT(Recap!$F$16*100-E299),IF(F299=7,25-INT(Recap!$H$16*100-E299))))))</f>
        <v>3</v>
      </c>
      <c r="C300">
        <f>Recap!$B$9*(100-B300)/100</f>
        <v>3462.9</v>
      </c>
      <c r="D300" s="10">
        <f t="shared" si="6"/>
        <v>948905.99999999965</v>
      </c>
      <c r="E300" s="11">
        <f>INT((Recap!$B$3-D300)/Recap!$B$3*1000)/10</f>
        <v>47.9</v>
      </c>
      <c r="F300">
        <f>IF(E300/100&gt;0,IF(E300/100&gt;Recap!$C$16,1,IF(E300/100&gt;Recap!$D$16,2,IF(E300/100&gt;Recap!$E$16,3,IF(E300/100&gt;Recap!$F$16,4,IF(E300/100&gt;Recap!$G$16,5,IF(E300/100&gt;Recap!$H$16,6,IF(E300/100&gt;Recap!I314,7,IF(E300/100&gt;Recap!J314,8)))))))))</f>
        <v>3</v>
      </c>
    </row>
    <row r="301" spans="1:6" x14ac:dyDescent="0.3">
      <c r="A301">
        <v>300</v>
      </c>
      <c r="B301">
        <f>IF(OR(F300=2,F300=4,F300=6),-45,IF(F300=1,25-INT(Recap!$B$16*100-E300),IF(F300=3,25-INT(Recap!$D$16*100-E300),IF(F300=5,25-INT(Recap!$F$16*100-E300),IF(F300=7,25-INT(Recap!$H$16*100-E300))))))</f>
        <v>3</v>
      </c>
      <c r="C301">
        <f>Recap!$B$9*(100-B301)/100</f>
        <v>3462.9</v>
      </c>
      <c r="D301" s="10">
        <f t="shared" si="6"/>
        <v>952368.89999999967</v>
      </c>
      <c r="E301" s="11">
        <f>INT((Recap!$B$3-D301)/Recap!$B$3*1000)/10</f>
        <v>47.7</v>
      </c>
      <c r="F301">
        <f>IF(E301/100&gt;0,IF(E301/100&gt;Recap!$C$16,1,IF(E301/100&gt;Recap!$D$16,2,IF(E301/100&gt;Recap!$E$16,3,IF(E301/100&gt;Recap!$F$16,4,IF(E301/100&gt;Recap!$G$16,5,IF(E301/100&gt;Recap!$H$16,6,IF(E301/100&gt;Recap!I315,7,IF(E301/100&gt;Recap!J315,8)))))))))</f>
        <v>3</v>
      </c>
    </row>
    <row r="302" spans="1:6" x14ac:dyDescent="0.3">
      <c r="A302">
        <v>301</v>
      </c>
      <c r="B302">
        <f>IF(OR(F301=2,F301=4,F301=6),-45,IF(F301=1,25-INT(Recap!$B$16*100-E301),IF(F301=3,25-INT(Recap!$D$16*100-E301),IF(F301=5,25-INT(Recap!$F$16*100-E301),IF(F301=7,25-INT(Recap!$H$16*100-E301))))))</f>
        <v>2</v>
      </c>
      <c r="C302">
        <f>Recap!$B$9*(100-B302)/100</f>
        <v>3498.6</v>
      </c>
      <c r="D302" s="10">
        <f t="shared" si="6"/>
        <v>955867.49999999965</v>
      </c>
      <c r="E302" s="11">
        <f>INT((Recap!$B$3-D302)/Recap!$B$3*1000)/10</f>
        <v>47.5</v>
      </c>
      <c r="F302">
        <f>IF(E302/100&gt;0,IF(E302/100&gt;Recap!$C$16,1,IF(E302/100&gt;Recap!$D$16,2,IF(E302/100&gt;Recap!$E$16,3,IF(E302/100&gt;Recap!$F$16,4,IF(E302/100&gt;Recap!$G$16,5,IF(E302/100&gt;Recap!$H$16,6,IF(E302/100&gt;Recap!I316,7,IF(E302/100&gt;Recap!J316,8)))))))))</f>
        <v>3</v>
      </c>
    </row>
    <row r="303" spans="1:6" x14ac:dyDescent="0.3">
      <c r="A303">
        <v>302</v>
      </c>
      <c r="B303">
        <f>IF(OR(F302=2,F302=4,F302=6),-45,IF(F302=1,25-INT(Recap!$B$16*100-E302),IF(F302=3,25-INT(Recap!$D$16*100-E302),IF(F302=5,25-INT(Recap!$F$16*100-E302),IF(F302=7,25-INT(Recap!$H$16*100-E302))))))</f>
        <v>2</v>
      </c>
      <c r="C303">
        <f>Recap!$B$9*(100-B303)/100</f>
        <v>3498.6</v>
      </c>
      <c r="D303" s="10">
        <f t="shared" si="6"/>
        <v>959366.09999999963</v>
      </c>
      <c r="E303" s="11">
        <f>INT((Recap!$B$3-D303)/Recap!$B$3*1000)/10</f>
        <v>47.4</v>
      </c>
      <c r="F303">
        <f>IF(E303/100&gt;0,IF(E303/100&gt;Recap!$C$16,1,IF(E303/100&gt;Recap!$D$16,2,IF(E303/100&gt;Recap!$E$16,3,IF(E303/100&gt;Recap!$F$16,4,IF(E303/100&gt;Recap!$G$16,5,IF(E303/100&gt;Recap!$H$16,6,IF(E303/100&gt;Recap!I317,7,IF(E303/100&gt;Recap!J317,8)))))))))</f>
        <v>3</v>
      </c>
    </row>
    <row r="304" spans="1:6" x14ac:dyDescent="0.3">
      <c r="A304">
        <v>303</v>
      </c>
      <c r="B304">
        <f>IF(OR(F303=2,F303=4,F303=6),-45,IF(F303=1,25-INT(Recap!$B$16*100-E303),IF(F303=3,25-INT(Recap!$D$16*100-E303),IF(F303=5,25-INT(Recap!$F$16*100-E303),IF(F303=7,25-INT(Recap!$H$16*100-E303))))))</f>
        <v>2</v>
      </c>
      <c r="C304">
        <f>Recap!$B$9*(100-B304)/100</f>
        <v>3498.6</v>
      </c>
      <c r="D304" s="10">
        <f t="shared" si="6"/>
        <v>962864.6999999996</v>
      </c>
      <c r="E304" s="11">
        <f>INT((Recap!$B$3-D304)/Recap!$B$3*1000)/10</f>
        <v>47.2</v>
      </c>
      <c r="F304">
        <f>IF(E304/100&gt;0,IF(E304/100&gt;Recap!$C$16,1,IF(E304/100&gt;Recap!$D$16,2,IF(E304/100&gt;Recap!$E$16,3,IF(E304/100&gt;Recap!$F$16,4,IF(E304/100&gt;Recap!$G$16,5,IF(E304/100&gt;Recap!$H$16,6,IF(E304/100&gt;Recap!I318,7,IF(E304/100&gt;Recap!J318,8)))))))))</f>
        <v>3</v>
      </c>
    </row>
    <row r="305" spans="1:6" x14ac:dyDescent="0.3">
      <c r="A305">
        <v>304</v>
      </c>
      <c r="B305">
        <f>IF(OR(F304=2,F304=4,F304=6),-45,IF(F304=1,25-INT(Recap!$B$16*100-E304),IF(F304=3,25-INT(Recap!$D$16*100-E304),IF(F304=5,25-INT(Recap!$F$16*100-E304),IF(F304=7,25-INT(Recap!$H$16*100-E304))))))</f>
        <v>2</v>
      </c>
      <c r="C305">
        <f>Recap!$B$9*(100-B305)/100</f>
        <v>3498.6</v>
      </c>
      <c r="D305" s="10">
        <f t="shared" si="6"/>
        <v>966363.29999999958</v>
      </c>
      <c r="E305" s="11">
        <f>INT((Recap!$B$3-D305)/Recap!$B$3*1000)/10</f>
        <v>47</v>
      </c>
      <c r="F305">
        <f>IF(E305/100&gt;0,IF(E305/100&gt;Recap!$C$16,1,IF(E305/100&gt;Recap!$D$16,2,IF(E305/100&gt;Recap!$E$16,3,IF(E305/100&gt;Recap!$F$16,4,IF(E305/100&gt;Recap!$G$16,5,IF(E305/100&gt;Recap!$H$16,6,IF(E305/100&gt;Recap!I319,7,IF(E305/100&gt;Recap!J319,8)))))))))</f>
        <v>3</v>
      </c>
    </row>
    <row r="306" spans="1:6" x14ac:dyDescent="0.3">
      <c r="A306">
        <v>305</v>
      </c>
      <c r="B306">
        <f>IF(OR(F305=2,F305=4,F305=6),-45,IF(F305=1,25-INT(Recap!$B$16*100-E305),IF(F305=3,25-INT(Recap!$D$16*100-E305),IF(F305=5,25-INT(Recap!$F$16*100-E305),IF(F305=7,25-INT(Recap!$H$16*100-E305))))))</f>
        <v>2</v>
      </c>
      <c r="C306">
        <f>Recap!$B$9*(100-B306)/100</f>
        <v>3498.6</v>
      </c>
      <c r="D306" s="10">
        <f t="shared" si="6"/>
        <v>969861.89999999956</v>
      </c>
      <c r="E306" s="11">
        <f>INT((Recap!$B$3-D306)/Recap!$B$3*1000)/10</f>
        <v>46.8</v>
      </c>
      <c r="F306">
        <f>IF(E306/100&gt;0,IF(E306/100&gt;Recap!$C$16,1,IF(E306/100&gt;Recap!$D$16,2,IF(E306/100&gt;Recap!$E$16,3,IF(E306/100&gt;Recap!$F$16,4,IF(E306/100&gt;Recap!$G$16,5,IF(E306/100&gt;Recap!$H$16,6,IF(E306/100&gt;Recap!I320,7,IF(E306/100&gt;Recap!J320,8)))))))))</f>
        <v>3</v>
      </c>
    </row>
    <row r="307" spans="1:6" x14ac:dyDescent="0.3">
      <c r="A307">
        <v>306</v>
      </c>
      <c r="B307">
        <f>IF(OR(F306=2,F306=4,F306=6),-45,IF(F306=1,25-INT(Recap!$B$16*100-E306),IF(F306=3,25-INT(Recap!$D$16*100-E306),IF(F306=5,25-INT(Recap!$F$16*100-E306),IF(F306=7,25-INT(Recap!$H$16*100-E306))))))</f>
        <v>2</v>
      </c>
      <c r="C307">
        <f>Recap!$B$9*(100-B307)/100</f>
        <v>3498.6</v>
      </c>
      <c r="D307" s="10">
        <f t="shared" si="6"/>
        <v>973360.49999999953</v>
      </c>
      <c r="E307" s="11">
        <f>INT((Recap!$B$3-D307)/Recap!$B$3*1000)/10</f>
        <v>46.6</v>
      </c>
      <c r="F307">
        <f>IF(E307/100&gt;0,IF(E307/100&gt;Recap!$C$16,1,IF(E307/100&gt;Recap!$D$16,2,IF(E307/100&gt;Recap!$E$16,3,IF(E307/100&gt;Recap!$F$16,4,IF(E307/100&gt;Recap!$G$16,5,IF(E307/100&gt;Recap!$H$16,6,IF(E307/100&gt;Recap!I321,7,IF(E307/100&gt;Recap!J321,8)))))))))</f>
        <v>3</v>
      </c>
    </row>
    <row r="308" spans="1:6" x14ac:dyDescent="0.3">
      <c r="A308">
        <v>307</v>
      </c>
      <c r="B308">
        <f>IF(OR(F307=2,F307=4,F307=6),-45,IF(F307=1,25-INT(Recap!$B$16*100-E307),IF(F307=3,25-INT(Recap!$D$16*100-E307),IF(F307=5,25-INT(Recap!$F$16*100-E307),IF(F307=7,25-INT(Recap!$H$16*100-E307))))))</f>
        <v>1</v>
      </c>
      <c r="C308">
        <f>Recap!$B$9*(100-B308)/100</f>
        <v>3534.3</v>
      </c>
      <c r="D308" s="10">
        <f t="shared" si="6"/>
        <v>976894.79999999958</v>
      </c>
      <c r="E308" s="11">
        <f>INT((Recap!$B$3-D308)/Recap!$B$3*1000)/10</f>
        <v>46.4</v>
      </c>
      <c r="F308">
        <f>IF(E308/100&gt;0,IF(E308/100&gt;Recap!$C$16,1,IF(E308/100&gt;Recap!$D$16,2,IF(E308/100&gt;Recap!$E$16,3,IF(E308/100&gt;Recap!$F$16,4,IF(E308/100&gt;Recap!$G$16,5,IF(E308/100&gt;Recap!$H$16,6,IF(E308/100&gt;Recap!I322,7,IF(E308/100&gt;Recap!J322,8)))))))))</f>
        <v>3</v>
      </c>
    </row>
    <row r="309" spans="1:6" x14ac:dyDescent="0.3">
      <c r="A309">
        <v>308</v>
      </c>
      <c r="B309">
        <f>IF(OR(F308=2,F308=4,F308=6),-45,IF(F308=1,25-INT(Recap!$B$16*100-E308),IF(F308=3,25-INT(Recap!$D$16*100-E308),IF(F308=5,25-INT(Recap!$F$16*100-E308),IF(F308=7,25-INT(Recap!$H$16*100-E308))))))</f>
        <v>1</v>
      </c>
      <c r="C309">
        <f>Recap!$B$9*(100-B309)/100</f>
        <v>3534.3</v>
      </c>
      <c r="D309" s="10">
        <f t="shared" si="6"/>
        <v>980429.09999999963</v>
      </c>
      <c r="E309" s="11">
        <f>INT((Recap!$B$3-D309)/Recap!$B$3*1000)/10</f>
        <v>46.2</v>
      </c>
      <c r="F309">
        <f>IF(E309/100&gt;0,IF(E309/100&gt;Recap!$C$16,1,IF(E309/100&gt;Recap!$D$16,2,IF(E309/100&gt;Recap!$E$16,3,IF(E309/100&gt;Recap!$F$16,4,IF(E309/100&gt;Recap!$G$16,5,IF(E309/100&gt;Recap!$H$16,6,IF(E309/100&gt;Recap!I323,7,IF(E309/100&gt;Recap!J323,8)))))))))</f>
        <v>3</v>
      </c>
    </row>
    <row r="310" spans="1:6" x14ac:dyDescent="0.3">
      <c r="A310">
        <v>309</v>
      </c>
      <c r="B310">
        <f>IF(OR(F309=2,F309=4,F309=6),-45,IF(F309=1,25-INT(Recap!$B$16*100-E309),IF(F309=3,25-INT(Recap!$D$16*100-E309),IF(F309=5,25-INT(Recap!$F$16*100-E309),IF(F309=7,25-INT(Recap!$H$16*100-E309))))))</f>
        <v>1</v>
      </c>
      <c r="C310">
        <f>Recap!$B$9*(100-B310)/100</f>
        <v>3534.3</v>
      </c>
      <c r="D310" s="10">
        <f t="shared" si="6"/>
        <v>983963.39999999967</v>
      </c>
      <c r="E310" s="11">
        <f>INT((Recap!$B$3-D310)/Recap!$B$3*1000)/10</f>
        <v>46</v>
      </c>
      <c r="F310">
        <f>IF(E310/100&gt;0,IF(E310/100&gt;Recap!$C$16,1,IF(E310/100&gt;Recap!$D$16,2,IF(E310/100&gt;Recap!$E$16,3,IF(E310/100&gt;Recap!$F$16,4,IF(E310/100&gt;Recap!$G$16,5,IF(E310/100&gt;Recap!$H$16,6,IF(E310/100&gt;Recap!I324,7,IF(E310/100&gt;Recap!J324,8)))))))))</f>
        <v>3</v>
      </c>
    </row>
    <row r="311" spans="1:6" x14ac:dyDescent="0.3">
      <c r="A311">
        <v>310</v>
      </c>
      <c r="B311">
        <f>IF(OR(F310=2,F310=4,F310=6),-45,IF(F310=1,25-INT(Recap!$B$16*100-E310),IF(F310=3,25-INT(Recap!$D$16*100-E310),IF(F310=5,25-INT(Recap!$F$16*100-E310),IF(F310=7,25-INT(Recap!$H$16*100-E310))))))</f>
        <v>1</v>
      </c>
      <c r="C311">
        <f>Recap!$B$9*(100-B311)/100</f>
        <v>3534.3</v>
      </c>
      <c r="D311" s="10">
        <f t="shared" si="6"/>
        <v>987497.69999999972</v>
      </c>
      <c r="E311" s="11">
        <f>INT((Recap!$B$3-D311)/Recap!$B$3*1000)/10</f>
        <v>45.8</v>
      </c>
      <c r="F311">
        <f>IF(E311/100&gt;0,IF(E311/100&gt;Recap!$C$16,1,IF(E311/100&gt;Recap!$D$16,2,IF(E311/100&gt;Recap!$E$16,3,IF(E311/100&gt;Recap!$F$16,4,IF(E311/100&gt;Recap!$G$16,5,IF(E311/100&gt;Recap!$H$16,6,IF(E311/100&gt;Recap!I325,7,IF(E311/100&gt;Recap!J325,8)))))))))</f>
        <v>3</v>
      </c>
    </row>
    <row r="312" spans="1:6" x14ac:dyDescent="0.3">
      <c r="A312">
        <v>311</v>
      </c>
      <c r="B312">
        <f>IF(OR(F311=2,F311=4,F311=6),-45,IF(F311=1,25-INT(Recap!$B$16*100-E311),IF(F311=3,25-INT(Recap!$D$16*100-E311),IF(F311=5,25-INT(Recap!$F$16*100-E311),IF(F311=7,25-INT(Recap!$H$16*100-E311))))))</f>
        <v>1</v>
      </c>
      <c r="C312">
        <f>Recap!$B$9*(100-B312)/100</f>
        <v>3534.3</v>
      </c>
      <c r="D312" s="10">
        <f t="shared" si="6"/>
        <v>991031.99999999977</v>
      </c>
      <c r="E312" s="11">
        <f>INT((Recap!$B$3-D312)/Recap!$B$3*1000)/10</f>
        <v>45.6</v>
      </c>
      <c r="F312">
        <f>IF(E312/100&gt;0,IF(E312/100&gt;Recap!$C$16,1,IF(E312/100&gt;Recap!$D$16,2,IF(E312/100&gt;Recap!$E$16,3,IF(E312/100&gt;Recap!$F$16,4,IF(E312/100&gt;Recap!$G$16,5,IF(E312/100&gt;Recap!$H$16,6,IF(E312/100&gt;Recap!I326,7,IF(E312/100&gt;Recap!J326,8)))))))))</f>
        <v>4</v>
      </c>
    </row>
    <row r="313" spans="1:6" x14ac:dyDescent="0.3">
      <c r="A313">
        <v>312</v>
      </c>
      <c r="B313">
        <f>IF(OR(F312=2,F312=4,F312=6),-45,IF(F312=1,25-INT(Recap!$B$16*100-E312),IF(F312=3,25-INT(Recap!$D$16*100-E312),IF(F312=5,25-INT(Recap!$F$16*100-E312),IF(F312=7,25-INT(Recap!$H$16*100-E312))))))</f>
        <v>-45</v>
      </c>
      <c r="C313">
        <f>Recap!$B$9*(100-B313)/100</f>
        <v>5176.5</v>
      </c>
      <c r="D313" s="10">
        <f t="shared" si="6"/>
        <v>996208.49999999977</v>
      </c>
      <c r="E313" s="11">
        <f>INT((Recap!$B$3-D313)/Recap!$B$3*1000)/10</f>
        <v>45.3</v>
      </c>
      <c r="F313">
        <f>IF(E313/100&gt;0,IF(E313/100&gt;Recap!$C$16,1,IF(E313/100&gt;Recap!$D$16,2,IF(E313/100&gt;Recap!$E$16,3,IF(E313/100&gt;Recap!$F$16,4,IF(E313/100&gt;Recap!$G$16,5,IF(E313/100&gt;Recap!$H$16,6,IF(E313/100&gt;Recap!I327,7,IF(E313/100&gt;Recap!J327,8)))))))))</f>
        <v>4</v>
      </c>
    </row>
    <row r="314" spans="1:6" x14ac:dyDescent="0.3">
      <c r="A314">
        <v>313</v>
      </c>
      <c r="B314">
        <f>IF(OR(F313=2,F313=4,F313=6),-45,IF(F313=1,25-INT(Recap!$B$16*100-E313),IF(F313=3,25-INT(Recap!$D$16*100-E313),IF(F313=5,25-INT(Recap!$F$16*100-E313),IF(F313=7,25-INT(Recap!$H$16*100-E313))))))</f>
        <v>-45</v>
      </c>
      <c r="C314">
        <f>Recap!$B$9*(100-B314)/100</f>
        <v>5176.5</v>
      </c>
      <c r="D314" s="10">
        <f t="shared" si="6"/>
        <v>1001384.9999999998</v>
      </c>
      <c r="E314" s="11">
        <f>INT((Recap!$B$3-D314)/Recap!$B$3*1000)/10</f>
        <v>45</v>
      </c>
      <c r="F314">
        <f>IF(E314/100&gt;0,IF(E314/100&gt;Recap!$C$16,1,IF(E314/100&gt;Recap!$D$16,2,IF(E314/100&gt;Recap!$E$16,3,IF(E314/100&gt;Recap!$F$16,4,IF(E314/100&gt;Recap!$G$16,5,IF(E314/100&gt;Recap!$H$16,6,IF(E314/100&gt;Recap!I328,7,IF(E314/100&gt;Recap!J328,8)))))))))</f>
        <v>4</v>
      </c>
    </row>
    <row r="315" spans="1:6" x14ac:dyDescent="0.3">
      <c r="A315">
        <v>314</v>
      </c>
      <c r="B315">
        <f>IF(OR(F314=2,F314=4,F314=6),-45,IF(F314=1,25-INT(Recap!$B$16*100-E314),IF(F314=3,25-INT(Recap!$D$16*100-E314),IF(F314=5,25-INT(Recap!$F$16*100-E314),IF(F314=7,25-INT(Recap!$H$16*100-E314))))))</f>
        <v>-45</v>
      </c>
      <c r="C315">
        <f>Recap!$B$9*(100-B315)/100</f>
        <v>5176.5</v>
      </c>
      <c r="D315" s="10">
        <f t="shared" si="6"/>
        <v>1006561.4999999998</v>
      </c>
      <c r="E315" s="11">
        <f>INT((Recap!$B$3-D315)/Recap!$B$3*1000)/10</f>
        <v>44.8</v>
      </c>
      <c r="F315">
        <f>IF(E315/100&gt;0,IF(E315/100&gt;Recap!$C$16,1,IF(E315/100&gt;Recap!$D$16,2,IF(E315/100&gt;Recap!$E$16,3,IF(E315/100&gt;Recap!$F$16,4,IF(E315/100&gt;Recap!$G$16,5,IF(E315/100&gt;Recap!$H$16,6,IF(E315/100&gt;Recap!I329,7,IF(E315/100&gt;Recap!J329,8)))))))))</f>
        <v>4</v>
      </c>
    </row>
    <row r="316" spans="1:6" x14ac:dyDescent="0.3">
      <c r="A316">
        <v>315</v>
      </c>
      <c r="B316">
        <f>IF(OR(F315=2,F315=4,F315=6),-45,IF(F315=1,25-INT(Recap!$B$16*100-E315),IF(F315=3,25-INT(Recap!$D$16*100-E315),IF(F315=5,25-INT(Recap!$F$16*100-E315),IF(F315=7,25-INT(Recap!$H$16*100-E315))))))</f>
        <v>-45</v>
      </c>
      <c r="C316">
        <f>Recap!$B$9*(100-B316)/100</f>
        <v>5176.5</v>
      </c>
      <c r="D316" s="10">
        <f t="shared" si="6"/>
        <v>1011737.9999999998</v>
      </c>
      <c r="E316" s="11">
        <f>INT((Recap!$B$3-D316)/Recap!$B$3*1000)/10</f>
        <v>44.5</v>
      </c>
      <c r="F316">
        <f>IF(E316/100&gt;0,IF(E316/100&gt;Recap!$C$16,1,IF(E316/100&gt;Recap!$D$16,2,IF(E316/100&gt;Recap!$E$16,3,IF(E316/100&gt;Recap!$F$16,4,IF(E316/100&gt;Recap!$G$16,5,IF(E316/100&gt;Recap!$H$16,6,IF(E316/100&gt;Recap!I330,7,IF(E316/100&gt;Recap!J330,8)))))))))</f>
        <v>4</v>
      </c>
    </row>
    <row r="317" spans="1:6" x14ac:dyDescent="0.3">
      <c r="A317">
        <v>316</v>
      </c>
      <c r="B317">
        <f>IF(OR(F316=2,F316=4,F316=6),-45,IF(F316=1,25-INT(Recap!$B$16*100-E316),IF(F316=3,25-INT(Recap!$D$16*100-E316),IF(F316=5,25-INT(Recap!$F$16*100-E316),IF(F316=7,25-INT(Recap!$H$16*100-E316))))))</f>
        <v>-45</v>
      </c>
      <c r="C317">
        <f>Recap!$B$9*(100-B317)/100</f>
        <v>5176.5</v>
      </c>
      <c r="D317" s="10">
        <f t="shared" si="6"/>
        <v>1016914.4999999998</v>
      </c>
      <c r="E317" s="11">
        <f>INT((Recap!$B$3-D317)/Recap!$B$3*1000)/10</f>
        <v>44.2</v>
      </c>
      <c r="F317">
        <f>IF(E317/100&gt;0,IF(E317/100&gt;Recap!$C$16,1,IF(E317/100&gt;Recap!$D$16,2,IF(E317/100&gt;Recap!$E$16,3,IF(E317/100&gt;Recap!$F$16,4,IF(E317/100&gt;Recap!$G$16,5,IF(E317/100&gt;Recap!$H$16,6,IF(E317/100&gt;Recap!I331,7,IF(E317/100&gt;Recap!J331,8)))))))))</f>
        <v>4</v>
      </c>
    </row>
    <row r="318" spans="1:6" x14ac:dyDescent="0.3">
      <c r="A318">
        <v>317</v>
      </c>
      <c r="B318">
        <f>IF(OR(F317=2,F317=4,F317=6),-45,IF(F317=1,25-INT(Recap!$B$16*100-E317),IF(F317=3,25-INT(Recap!$D$16*100-E317),IF(F317=5,25-INT(Recap!$F$16*100-E317),IF(F317=7,25-INT(Recap!$H$16*100-E317))))))</f>
        <v>-45</v>
      </c>
      <c r="C318">
        <f>Recap!$B$9*(100-B318)/100</f>
        <v>5176.5</v>
      </c>
      <c r="D318" s="10">
        <f t="shared" si="6"/>
        <v>1022090.9999999998</v>
      </c>
      <c r="E318" s="11">
        <f>INT((Recap!$B$3-D318)/Recap!$B$3*1000)/10</f>
        <v>43.9</v>
      </c>
      <c r="F318">
        <f>IF(E318/100&gt;0,IF(E318/100&gt;Recap!$C$16,1,IF(E318/100&gt;Recap!$D$16,2,IF(E318/100&gt;Recap!$E$16,3,IF(E318/100&gt;Recap!$F$16,4,IF(E318/100&gt;Recap!$G$16,5,IF(E318/100&gt;Recap!$H$16,6,IF(E318/100&gt;Recap!I332,7,IF(E318/100&gt;Recap!J332,8)))))))))</f>
        <v>4</v>
      </c>
    </row>
    <row r="319" spans="1:6" x14ac:dyDescent="0.3">
      <c r="A319">
        <v>318</v>
      </c>
      <c r="B319">
        <f>IF(OR(F318=2,F318=4,F318=6),-45,IF(F318=1,25-INT(Recap!$B$16*100-E318),IF(F318=3,25-INT(Recap!$D$16*100-E318),IF(F318=5,25-INT(Recap!$F$16*100-E318),IF(F318=7,25-INT(Recap!$H$16*100-E318))))))</f>
        <v>-45</v>
      </c>
      <c r="C319">
        <f>Recap!$B$9*(100-B319)/100</f>
        <v>5176.5</v>
      </c>
      <c r="D319" s="10">
        <f t="shared" si="6"/>
        <v>1027267.4999999998</v>
      </c>
      <c r="E319" s="11">
        <f>INT((Recap!$B$3-D319)/Recap!$B$3*1000)/10</f>
        <v>43.6</v>
      </c>
      <c r="F319">
        <f>IF(E319/100&gt;0,IF(E319/100&gt;Recap!$C$16,1,IF(E319/100&gt;Recap!$D$16,2,IF(E319/100&gt;Recap!$E$16,3,IF(E319/100&gt;Recap!$F$16,4,IF(E319/100&gt;Recap!$G$16,5,IF(E319/100&gt;Recap!$H$16,6,IF(E319/100&gt;Recap!I333,7,IF(E319/100&gt;Recap!J333,8)))))))))</f>
        <v>4</v>
      </c>
    </row>
    <row r="320" spans="1:6" x14ac:dyDescent="0.3">
      <c r="A320">
        <v>319</v>
      </c>
      <c r="B320">
        <f>IF(OR(F319=2,F319=4,F319=6),-45,IF(F319=1,25-INT(Recap!$B$16*100-E319),IF(F319=3,25-INT(Recap!$D$16*100-E319),IF(F319=5,25-INT(Recap!$F$16*100-E319),IF(F319=7,25-INT(Recap!$H$16*100-E319))))))</f>
        <v>-45</v>
      </c>
      <c r="C320">
        <f>Recap!$B$9*(100-B320)/100</f>
        <v>5176.5</v>
      </c>
      <c r="D320" s="10">
        <f t="shared" si="6"/>
        <v>1032443.9999999998</v>
      </c>
      <c r="E320" s="11">
        <f>INT((Recap!$B$3-D320)/Recap!$B$3*1000)/10</f>
        <v>43.3</v>
      </c>
      <c r="F320">
        <f>IF(E320/100&gt;0,IF(E320/100&gt;Recap!$C$16,1,IF(E320/100&gt;Recap!$D$16,2,IF(E320/100&gt;Recap!$E$16,3,IF(E320/100&gt;Recap!$F$16,4,IF(E320/100&gt;Recap!$G$16,5,IF(E320/100&gt;Recap!$H$16,6,IF(E320/100&gt;Recap!I334,7,IF(E320/100&gt;Recap!J334,8)))))))))</f>
        <v>4</v>
      </c>
    </row>
    <row r="321" spans="1:6" x14ac:dyDescent="0.3">
      <c r="A321">
        <v>320</v>
      </c>
      <c r="B321">
        <f>IF(OR(F320=2,F320=4,F320=6),-45,IF(F320=1,25-INT(Recap!$B$16*100-E320),IF(F320=3,25-INT(Recap!$D$16*100-E320),IF(F320=5,25-INT(Recap!$F$16*100-E320),IF(F320=7,25-INT(Recap!$H$16*100-E320))))))</f>
        <v>-45</v>
      </c>
      <c r="C321">
        <f>Recap!$B$9*(100-B321)/100</f>
        <v>5176.5</v>
      </c>
      <c r="D321" s="10">
        <f t="shared" si="6"/>
        <v>1037620.4999999998</v>
      </c>
      <c r="E321" s="11">
        <f>INT((Recap!$B$3-D321)/Recap!$B$3*1000)/10</f>
        <v>43.1</v>
      </c>
      <c r="F321">
        <f>IF(E321/100&gt;0,IF(E321/100&gt;Recap!$C$16,1,IF(E321/100&gt;Recap!$D$16,2,IF(E321/100&gt;Recap!$E$16,3,IF(E321/100&gt;Recap!$F$16,4,IF(E321/100&gt;Recap!$G$16,5,IF(E321/100&gt;Recap!$H$16,6,IF(E321/100&gt;Recap!I335,7,IF(E321/100&gt;Recap!J335,8)))))))))</f>
        <v>4</v>
      </c>
    </row>
    <row r="322" spans="1:6" x14ac:dyDescent="0.3">
      <c r="A322">
        <v>321</v>
      </c>
      <c r="B322">
        <f>IF(OR(F321=2,F321=4,F321=6),-45,IF(F321=1,25-INT(Recap!$B$16*100-E321),IF(F321=3,25-INT(Recap!$D$16*100-E321),IF(F321=5,25-INT(Recap!$F$16*100-E321),IF(F321=7,25-INT(Recap!$H$16*100-E321))))))</f>
        <v>-45</v>
      </c>
      <c r="C322">
        <f>Recap!$B$9*(100-B322)/100</f>
        <v>5176.5</v>
      </c>
      <c r="D322" s="10">
        <f t="shared" si="6"/>
        <v>1042796.9999999998</v>
      </c>
      <c r="E322" s="11">
        <f>INT((Recap!$B$3-D322)/Recap!$B$3*1000)/10</f>
        <v>42.8</v>
      </c>
      <c r="F322">
        <f>IF(E322/100&gt;0,IF(E322/100&gt;Recap!$C$16,1,IF(E322/100&gt;Recap!$D$16,2,IF(E322/100&gt;Recap!$E$16,3,IF(E322/100&gt;Recap!$F$16,4,IF(E322/100&gt;Recap!$G$16,5,IF(E322/100&gt;Recap!$H$16,6,IF(E322/100&gt;Recap!I336,7,IF(E322/100&gt;Recap!J336,8)))))))))</f>
        <v>4</v>
      </c>
    </row>
    <row r="323" spans="1:6" x14ac:dyDescent="0.3">
      <c r="A323">
        <v>322</v>
      </c>
      <c r="B323">
        <f>IF(OR(F322=2,F322=4,F322=6),-45,IF(F322=1,25-INT(Recap!$B$16*100-E322),IF(F322=3,25-INT(Recap!$D$16*100-E322),IF(F322=5,25-INT(Recap!$F$16*100-E322),IF(F322=7,25-INT(Recap!$H$16*100-E322))))))</f>
        <v>-45</v>
      </c>
      <c r="C323">
        <f>Recap!$B$9*(100-B323)/100</f>
        <v>5176.5</v>
      </c>
      <c r="D323" s="10">
        <f t="shared" si="6"/>
        <v>1047973.4999999998</v>
      </c>
      <c r="E323" s="11">
        <f>INT((Recap!$B$3-D323)/Recap!$B$3*1000)/10</f>
        <v>42.5</v>
      </c>
      <c r="F323">
        <f>IF(E323/100&gt;0,IF(E323/100&gt;Recap!$C$16,1,IF(E323/100&gt;Recap!$D$16,2,IF(E323/100&gt;Recap!$E$16,3,IF(E323/100&gt;Recap!$F$16,4,IF(E323/100&gt;Recap!$G$16,5,IF(E323/100&gt;Recap!$H$16,6,IF(E323/100&gt;Recap!I337,7,IF(E323/100&gt;Recap!J337,8)))))))))</f>
        <v>4</v>
      </c>
    </row>
    <row r="324" spans="1:6" x14ac:dyDescent="0.3">
      <c r="A324">
        <v>323</v>
      </c>
      <c r="B324">
        <f>IF(OR(F323=2,F323=4,F323=6),-45,IF(F323=1,25-INT(Recap!$B$16*100-E323),IF(F323=3,25-INT(Recap!$D$16*100-E323),IF(F323=5,25-INT(Recap!$F$16*100-E323),IF(F323=7,25-INT(Recap!$H$16*100-E323))))))</f>
        <v>-45</v>
      </c>
      <c r="C324">
        <f>Recap!$B$9*(100-B324)/100</f>
        <v>5176.5</v>
      </c>
      <c r="D324" s="10">
        <f t="shared" si="6"/>
        <v>1053149.9999999998</v>
      </c>
      <c r="E324" s="11">
        <f>INT((Recap!$B$3-D324)/Recap!$B$3*1000)/10</f>
        <v>42.2</v>
      </c>
      <c r="F324">
        <f>IF(E324/100&gt;0,IF(E324/100&gt;Recap!$C$16,1,IF(E324/100&gt;Recap!$D$16,2,IF(E324/100&gt;Recap!$E$16,3,IF(E324/100&gt;Recap!$F$16,4,IF(E324/100&gt;Recap!$G$16,5,IF(E324/100&gt;Recap!$H$16,6,IF(E324/100&gt;Recap!I338,7,IF(E324/100&gt;Recap!J338,8)))))))))</f>
        <v>4</v>
      </c>
    </row>
    <row r="325" spans="1:6" x14ac:dyDescent="0.3">
      <c r="A325">
        <v>324</v>
      </c>
      <c r="B325">
        <f>IF(OR(F324=2,F324=4,F324=6),-45,IF(F324=1,25-INT(Recap!$B$16*100-E324),IF(F324=3,25-INT(Recap!$D$16*100-E324),IF(F324=5,25-INT(Recap!$F$16*100-E324),IF(F324=7,25-INT(Recap!$H$16*100-E324))))))</f>
        <v>-45</v>
      </c>
      <c r="C325">
        <f>Recap!$B$9*(100-B325)/100</f>
        <v>5176.5</v>
      </c>
      <c r="D325" s="10">
        <f t="shared" si="6"/>
        <v>1058326.4999999998</v>
      </c>
      <c r="E325" s="11">
        <f>INT((Recap!$B$3-D325)/Recap!$B$3*1000)/10</f>
        <v>41.9</v>
      </c>
      <c r="F325">
        <f>IF(E325/100&gt;0,IF(E325/100&gt;Recap!$C$16,1,IF(E325/100&gt;Recap!$D$16,2,IF(E325/100&gt;Recap!$E$16,3,IF(E325/100&gt;Recap!$F$16,4,IF(E325/100&gt;Recap!$G$16,5,IF(E325/100&gt;Recap!$H$16,6,IF(E325/100&gt;Recap!I339,7,IF(E325/100&gt;Recap!J339,8)))))))))</f>
        <v>4</v>
      </c>
    </row>
    <row r="326" spans="1:6" x14ac:dyDescent="0.3">
      <c r="A326">
        <v>325</v>
      </c>
      <c r="B326">
        <f>IF(OR(F325=2,F325=4,F325=6),-45,IF(F325=1,25-INT(Recap!$B$16*100-E325),IF(F325=3,25-INT(Recap!$D$16*100-E325),IF(F325=5,25-INT(Recap!$F$16*100-E325),IF(F325=7,25-INT(Recap!$H$16*100-E325))))))</f>
        <v>-45</v>
      </c>
      <c r="C326">
        <f>Recap!$B$9*(100-B326)/100</f>
        <v>5176.5</v>
      </c>
      <c r="D326" s="10">
        <f t="shared" si="6"/>
        <v>1063502.9999999998</v>
      </c>
      <c r="E326" s="11">
        <f>INT((Recap!$B$3-D326)/Recap!$B$3*1000)/10</f>
        <v>41.6</v>
      </c>
      <c r="F326">
        <f>IF(E326/100&gt;0,IF(E326/100&gt;Recap!$C$16,1,IF(E326/100&gt;Recap!$D$16,2,IF(E326/100&gt;Recap!$E$16,3,IF(E326/100&gt;Recap!$F$16,4,IF(E326/100&gt;Recap!$G$16,5,IF(E326/100&gt;Recap!$H$16,6,IF(E326/100&gt;Recap!I340,7,IF(E326/100&gt;Recap!J340,8)))))))))</f>
        <v>4</v>
      </c>
    </row>
    <row r="327" spans="1:6" x14ac:dyDescent="0.3">
      <c r="A327">
        <v>326</v>
      </c>
      <c r="B327">
        <f>IF(OR(F326=2,F326=4,F326=6),-45,IF(F326=1,25-INT(Recap!$B$16*100-E326),IF(F326=3,25-INT(Recap!$D$16*100-E326),IF(F326=5,25-INT(Recap!$F$16*100-E326),IF(F326=7,25-INT(Recap!$H$16*100-E326))))))</f>
        <v>-45</v>
      </c>
      <c r="C327">
        <f>Recap!$B$9*(100-B327)/100</f>
        <v>5176.5</v>
      </c>
      <c r="D327" s="10">
        <f t="shared" si="6"/>
        <v>1068679.4999999998</v>
      </c>
      <c r="E327" s="11">
        <f>INT((Recap!$B$3-D327)/Recap!$B$3*1000)/10</f>
        <v>41.4</v>
      </c>
      <c r="F327">
        <f>IF(E327/100&gt;0,IF(E327/100&gt;Recap!$C$16,1,IF(E327/100&gt;Recap!$D$16,2,IF(E327/100&gt;Recap!$E$16,3,IF(E327/100&gt;Recap!$F$16,4,IF(E327/100&gt;Recap!$G$16,5,IF(E327/100&gt;Recap!$H$16,6,IF(E327/100&gt;Recap!I341,7,IF(E327/100&gt;Recap!J341,8)))))))))</f>
        <v>5</v>
      </c>
    </row>
    <row r="328" spans="1:6" x14ac:dyDescent="0.3">
      <c r="A328">
        <v>327</v>
      </c>
      <c r="B328">
        <f>IF(OR(F327=2,F327=4,F327=6),-45,IF(F327=1,25-INT(Recap!$B$16*100-E327),IF(F327=3,25-INT(Recap!$D$16*100-E327),IF(F327=5,25-INT(Recap!$F$16*100-E327),IF(F327=7,25-INT(Recap!$H$16*100-E327))))))</f>
        <v>25</v>
      </c>
      <c r="C328">
        <f>Recap!$B$9*(100-B328)/100</f>
        <v>2677.5</v>
      </c>
      <c r="D328" s="10">
        <f t="shared" si="6"/>
        <v>1071356.9999999998</v>
      </c>
      <c r="E328" s="11">
        <f>INT((Recap!$B$3-D328)/Recap!$B$3*1000)/10</f>
        <v>41.2</v>
      </c>
      <c r="F328">
        <f>IF(E328/100&gt;0,IF(E328/100&gt;Recap!$C$16,1,IF(E328/100&gt;Recap!$D$16,2,IF(E328/100&gt;Recap!$E$16,3,IF(E328/100&gt;Recap!$F$16,4,IF(E328/100&gt;Recap!$G$16,5,IF(E328/100&gt;Recap!$H$16,6,IF(E328/100&gt;Recap!I342,7,IF(E328/100&gt;Recap!J342,8)))))))))</f>
        <v>5</v>
      </c>
    </row>
    <row r="329" spans="1:6" x14ac:dyDescent="0.3">
      <c r="A329">
        <v>328</v>
      </c>
      <c r="B329">
        <f>IF(OR(F328=2,F328=4,F328=6),-45,IF(F328=1,25-INT(Recap!$B$16*100-E328),IF(F328=3,25-INT(Recap!$D$16*100-E328),IF(F328=5,25-INT(Recap!$F$16*100-E328),IF(F328=7,25-INT(Recap!$H$16*100-E328))))))</f>
        <v>25</v>
      </c>
      <c r="C329">
        <f>Recap!$B$9*(100-B329)/100</f>
        <v>2677.5</v>
      </c>
      <c r="D329" s="10">
        <f t="shared" si="6"/>
        <v>1074034.4999999998</v>
      </c>
      <c r="E329" s="11">
        <f>INT((Recap!$B$3-D329)/Recap!$B$3*1000)/10</f>
        <v>41.1</v>
      </c>
      <c r="F329">
        <f>IF(E329/100&gt;0,IF(E329/100&gt;Recap!$C$16,1,IF(E329/100&gt;Recap!$D$16,2,IF(E329/100&gt;Recap!$E$16,3,IF(E329/100&gt;Recap!$F$16,4,IF(E329/100&gt;Recap!$G$16,5,IF(E329/100&gt;Recap!$H$16,6,IF(E329/100&gt;Recap!I343,7,IF(E329/100&gt;Recap!J343,8)))))))))</f>
        <v>5</v>
      </c>
    </row>
    <row r="330" spans="1:6" x14ac:dyDescent="0.3">
      <c r="A330">
        <v>329</v>
      </c>
      <c r="B330">
        <f>IF(OR(F329=2,F329=4,F329=6),-45,IF(F329=1,25-INT(Recap!$B$16*100-E329),IF(F329=3,25-INT(Recap!$D$16*100-E329),IF(F329=5,25-INT(Recap!$F$16*100-E329),IF(F329=7,25-INT(Recap!$H$16*100-E329))))))</f>
        <v>25</v>
      </c>
      <c r="C330">
        <f>Recap!$B$9*(100-B330)/100</f>
        <v>2677.5</v>
      </c>
      <c r="D330" s="10">
        <f t="shared" si="6"/>
        <v>1076711.9999999998</v>
      </c>
      <c r="E330" s="11">
        <f>INT((Recap!$B$3-D330)/Recap!$B$3*1000)/10</f>
        <v>40.9</v>
      </c>
      <c r="F330">
        <f>IF(E330/100&gt;0,IF(E330/100&gt;Recap!$C$16,1,IF(E330/100&gt;Recap!$D$16,2,IF(E330/100&gt;Recap!$E$16,3,IF(E330/100&gt;Recap!$F$16,4,IF(E330/100&gt;Recap!$G$16,5,IF(E330/100&gt;Recap!$H$16,6,IF(E330/100&gt;Recap!I344,7,IF(E330/100&gt;Recap!J344,8)))))))))</f>
        <v>5</v>
      </c>
    </row>
    <row r="331" spans="1:6" x14ac:dyDescent="0.3">
      <c r="A331">
        <v>330</v>
      </c>
      <c r="B331">
        <f>IF(OR(F330=2,F330=4,F330=6),-45,IF(F330=1,25-INT(Recap!$B$16*100-E330),IF(F330=3,25-INT(Recap!$D$16*100-E330),IF(F330=5,25-INT(Recap!$F$16*100-E330),IF(F330=7,25-INT(Recap!$H$16*100-E330))))))</f>
        <v>25</v>
      </c>
      <c r="C331">
        <f>Recap!$B$9*(100-B331)/100</f>
        <v>2677.5</v>
      </c>
      <c r="D331" s="10">
        <f t="shared" si="6"/>
        <v>1079389.4999999998</v>
      </c>
      <c r="E331" s="11">
        <f>INT((Recap!$B$3-D331)/Recap!$B$3*1000)/10</f>
        <v>40.799999999999997</v>
      </c>
      <c r="F331">
        <f>IF(E331/100&gt;0,IF(E331/100&gt;Recap!$C$16,1,IF(E331/100&gt;Recap!$D$16,2,IF(E331/100&gt;Recap!$E$16,3,IF(E331/100&gt;Recap!$F$16,4,IF(E331/100&gt;Recap!$G$16,5,IF(E331/100&gt;Recap!$H$16,6,IF(E331/100&gt;Recap!I345,7,IF(E331/100&gt;Recap!J345,8)))))))))</f>
        <v>5</v>
      </c>
    </row>
    <row r="332" spans="1:6" x14ac:dyDescent="0.3">
      <c r="A332">
        <v>331</v>
      </c>
      <c r="B332">
        <f>IF(OR(F331=2,F331=4,F331=6),-45,IF(F331=1,25-INT(Recap!$B$16*100-E331),IF(F331=3,25-INT(Recap!$D$16*100-E331),IF(F331=5,25-INT(Recap!$F$16*100-E331),IF(F331=7,25-INT(Recap!$H$16*100-E331))))))</f>
        <v>25</v>
      </c>
      <c r="C332">
        <f>Recap!$B$9*(100-B332)/100</f>
        <v>2677.5</v>
      </c>
      <c r="D332" s="10">
        <f t="shared" si="6"/>
        <v>1082066.9999999998</v>
      </c>
      <c r="E332" s="11">
        <f>INT((Recap!$B$3-D332)/Recap!$B$3*1000)/10</f>
        <v>40.6</v>
      </c>
      <c r="F332">
        <f>IF(E332/100&gt;0,IF(E332/100&gt;Recap!$C$16,1,IF(E332/100&gt;Recap!$D$16,2,IF(E332/100&gt;Recap!$E$16,3,IF(E332/100&gt;Recap!$F$16,4,IF(E332/100&gt;Recap!$G$16,5,IF(E332/100&gt;Recap!$H$16,6,IF(E332/100&gt;Recap!I346,7,IF(E332/100&gt;Recap!J346,8)))))))))</f>
        <v>5</v>
      </c>
    </row>
    <row r="333" spans="1:6" x14ac:dyDescent="0.3">
      <c r="A333">
        <v>332</v>
      </c>
      <c r="B333">
        <f>IF(OR(F332=2,F332=4,F332=6),-45,IF(F332=1,25-INT(Recap!$B$16*100-E332),IF(F332=3,25-INT(Recap!$D$16*100-E332),IF(F332=5,25-INT(Recap!$F$16*100-E332),IF(F332=7,25-INT(Recap!$H$16*100-E332))))))</f>
        <v>25</v>
      </c>
      <c r="C333">
        <f>Recap!$B$9*(100-B333)/100</f>
        <v>2677.5</v>
      </c>
      <c r="D333" s="10">
        <f t="shared" si="6"/>
        <v>1084744.4999999998</v>
      </c>
      <c r="E333" s="11">
        <f>INT((Recap!$B$3-D333)/Recap!$B$3*1000)/10</f>
        <v>40.5</v>
      </c>
      <c r="F333">
        <f>IF(E333/100&gt;0,IF(E333/100&gt;Recap!$C$16,1,IF(E333/100&gt;Recap!$D$16,2,IF(E333/100&gt;Recap!$E$16,3,IF(E333/100&gt;Recap!$F$16,4,IF(E333/100&gt;Recap!$G$16,5,IF(E333/100&gt;Recap!$H$16,6,IF(E333/100&gt;Recap!I347,7,IF(E333/100&gt;Recap!J347,8)))))))))</f>
        <v>5</v>
      </c>
    </row>
    <row r="334" spans="1:6" x14ac:dyDescent="0.3">
      <c r="A334">
        <v>333</v>
      </c>
      <c r="B334">
        <f>IF(OR(F333=2,F333=4,F333=6),-45,IF(F333=1,25-INT(Recap!$B$16*100-E333),IF(F333=3,25-INT(Recap!$D$16*100-E333),IF(F333=5,25-INT(Recap!$F$16*100-E333),IF(F333=7,25-INT(Recap!$H$16*100-E333))))))</f>
        <v>25</v>
      </c>
      <c r="C334">
        <f>Recap!$B$9*(100-B334)/100</f>
        <v>2677.5</v>
      </c>
      <c r="D334" s="10">
        <f t="shared" si="6"/>
        <v>1087421.9999999998</v>
      </c>
      <c r="E334" s="11">
        <f>INT((Recap!$B$3-D334)/Recap!$B$3*1000)/10</f>
        <v>40.299999999999997</v>
      </c>
      <c r="F334">
        <f>IF(E334/100&gt;0,IF(E334/100&gt;Recap!$C$16,1,IF(E334/100&gt;Recap!$D$16,2,IF(E334/100&gt;Recap!$E$16,3,IF(E334/100&gt;Recap!$F$16,4,IF(E334/100&gt;Recap!$G$16,5,IF(E334/100&gt;Recap!$H$16,6,IF(E334/100&gt;Recap!I348,7,IF(E334/100&gt;Recap!J348,8)))))))))</f>
        <v>5</v>
      </c>
    </row>
    <row r="335" spans="1:6" x14ac:dyDescent="0.3">
      <c r="A335">
        <v>334</v>
      </c>
      <c r="B335">
        <f>IF(OR(F334=2,F334=4,F334=6),-45,IF(F334=1,25-INT(Recap!$B$16*100-E334),IF(F334=3,25-INT(Recap!$D$16*100-E334),IF(F334=5,25-INT(Recap!$F$16*100-E334),IF(F334=7,25-INT(Recap!$H$16*100-E334))))))</f>
        <v>24</v>
      </c>
      <c r="C335">
        <f>Recap!$B$9*(100-B335)/100</f>
        <v>2713.2</v>
      </c>
      <c r="D335" s="10">
        <f t="shared" si="6"/>
        <v>1090135.1999999997</v>
      </c>
      <c r="E335" s="11">
        <f>INT((Recap!$B$3-D335)/Recap!$B$3*1000)/10</f>
        <v>40.200000000000003</v>
      </c>
      <c r="F335">
        <f>IF(E335/100&gt;0,IF(E335/100&gt;Recap!$C$16,1,IF(E335/100&gt;Recap!$D$16,2,IF(E335/100&gt;Recap!$E$16,3,IF(E335/100&gt;Recap!$F$16,4,IF(E335/100&gt;Recap!$G$16,5,IF(E335/100&gt;Recap!$H$16,6,IF(E335/100&gt;Recap!I349,7,IF(E335/100&gt;Recap!J349,8)))))))))</f>
        <v>5</v>
      </c>
    </row>
    <row r="336" spans="1:6" x14ac:dyDescent="0.3">
      <c r="A336">
        <v>335</v>
      </c>
      <c r="B336">
        <f>IF(OR(F335=2,F335=4,F335=6),-45,IF(F335=1,25-INT(Recap!$B$16*100-E335),IF(F335=3,25-INT(Recap!$D$16*100-E335),IF(F335=5,25-INT(Recap!$F$16*100-E335),IF(F335=7,25-INT(Recap!$H$16*100-E335))))))</f>
        <v>24</v>
      </c>
      <c r="C336">
        <f>Recap!$B$9*(100-B336)/100</f>
        <v>2713.2</v>
      </c>
      <c r="D336" s="10">
        <f t="shared" si="6"/>
        <v>1092848.3999999997</v>
      </c>
      <c r="E336" s="11">
        <f>INT((Recap!$B$3-D336)/Recap!$B$3*1000)/10</f>
        <v>40</v>
      </c>
      <c r="F336">
        <f>IF(E336/100&gt;0,IF(E336/100&gt;Recap!$C$16,1,IF(E336/100&gt;Recap!$D$16,2,IF(E336/100&gt;Recap!$E$16,3,IF(E336/100&gt;Recap!$F$16,4,IF(E336/100&gt;Recap!$G$16,5,IF(E336/100&gt;Recap!$H$16,6,IF(E336/100&gt;Recap!I350,7,IF(E336/100&gt;Recap!J350,8)))))))))</f>
        <v>5</v>
      </c>
    </row>
    <row r="337" spans="1:6" x14ac:dyDescent="0.3">
      <c r="A337">
        <v>336</v>
      </c>
      <c r="B337">
        <f>IF(OR(F336=2,F336=4,F336=6),-45,IF(F336=1,25-INT(Recap!$B$16*100-E336),IF(F336=3,25-INT(Recap!$D$16*100-E336),IF(F336=5,25-INT(Recap!$F$16*100-E336),IF(F336=7,25-INT(Recap!$H$16*100-E336))))))</f>
        <v>24</v>
      </c>
      <c r="C337">
        <f>Recap!$B$9*(100-B337)/100</f>
        <v>2713.2</v>
      </c>
      <c r="D337" s="10">
        <f t="shared" si="6"/>
        <v>1095561.5999999996</v>
      </c>
      <c r="E337" s="11">
        <f>INT((Recap!$B$3-D337)/Recap!$B$3*1000)/10</f>
        <v>39.9</v>
      </c>
      <c r="F337">
        <f>IF(E337/100&gt;0,IF(E337/100&gt;Recap!$C$16,1,IF(E337/100&gt;Recap!$D$16,2,IF(E337/100&gt;Recap!$E$16,3,IF(E337/100&gt;Recap!$F$16,4,IF(E337/100&gt;Recap!$G$16,5,IF(E337/100&gt;Recap!$H$16,6,IF(E337/100&gt;Recap!I351,7,IF(E337/100&gt;Recap!J351,8)))))))))</f>
        <v>5</v>
      </c>
    </row>
    <row r="338" spans="1:6" x14ac:dyDescent="0.3">
      <c r="A338">
        <v>337</v>
      </c>
      <c r="B338">
        <f>IF(OR(F337=2,F337=4,F337=6),-45,IF(F337=1,25-INT(Recap!$B$16*100-E337),IF(F337=3,25-INT(Recap!$D$16*100-E337),IF(F337=5,25-INT(Recap!$F$16*100-E337),IF(F337=7,25-INT(Recap!$H$16*100-E337))))))</f>
        <v>24</v>
      </c>
      <c r="C338">
        <f>Recap!$B$9*(100-B338)/100</f>
        <v>2713.2</v>
      </c>
      <c r="D338" s="10">
        <f t="shared" si="6"/>
        <v>1098274.7999999996</v>
      </c>
      <c r="E338" s="11">
        <f>INT((Recap!$B$3-D338)/Recap!$B$3*1000)/10</f>
        <v>39.700000000000003</v>
      </c>
      <c r="F338">
        <f>IF(E338/100&gt;0,IF(E338/100&gt;Recap!$C$16,1,IF(E338/100&gt;Recap!$D$16,2,IF(E338/100&gt;Recap!$E$16,3,IF(E338/100&gt;Recap!$F$16,4,IF(E338/100&gt;Recap!$G$16,5,IF(E338/100&gt;Recap!$H$16,6,IF(E338/100&gt;Recap!I352,7,IF(E338/100&gt;Recap!J352,8)))))))))</f>
        <v>5</v>
      </c>
    </row>
    <row r="339" spans="1:6" x14ac:dyDescent="0.3">
      <c r="A339">
        <v>338</v>
      </c>
      <c r="B339">
        <f>IF(OR(F338=2,F338=4,F338=6),-45,IF(F338=1,25-INT(Recap!$B$16*100-E338),IF(F338=3,25-INT(Recap!$D$16*100-E338),IF(F338=5,25-INT(Recap!$F$16*100-E338),IF(F338=7,25-INT(Recap!$H$16*100-E338))))))</f>
        <v>24</v>
      </c>
      <c r="C339">
        <f>Recap!$B$9*(100-B339)/100</f>
        <v>2713.2</v>
      </c>
      <c r="D339" s="10">
        <f t="shared" si="6"/>
        <v>1100987.9999999995</v>
      </c>
      <c r="E339" s="11">
        <f>INT((Recap!$B$3-D339)/Recap!$B$3*1000)/10</f>
        <v>39.6</v>
      </c>
      <c r="F339">
        <f>IF(E339/100&gt;0,IF(E339/100&gt;Recap!$C$16,1,IF(E339/100&gt;Recap!$D$16,2,IF(E339/100&gt;Recap!$E$16,3,IF(E339/100&gt;Recap!$F$16,4,IF(E339/100&gt;Recap!$G$16,5,IF(E339/100&gt;Recap!$H$16,6,IF(E339/100&gt;Recap!I353,7,IF(E339/100&gt;Recap!J353,8)))))))))</f>
        <v>5</v>
      </c>
    </row>
    <row r="340" spans="1:6" x14ac:dyDescent="0.3">
      <c r="A340">
        <v>339</v>
      </c>
      <c r="B340">
        <f>IF(OR(F339=2,F339=4,F339=6),-45,IF(F339=1,25-INT(Recap!$B$16*100-E339),IF(F339=3,25-INT(Recap!$D$16*100-E339),IF(F339=5,25-INT(Recap!$F$16*100-E339),IF(F339=7,25-INT(Recap!$H$16*100-E339))))))</f>
        <v>24</v>
      </c>
      <c r="C340">
        <f>Recap!$B$9*(100-B340)/100</f>
        <v>2713.2</v>
      </c>
      <c r="D340" s="10">
        <f t="shared" si="6"/>
        <v>1103701.1999999995</v>
      </c>
      <c r="E340" s="11">
        <f>INT((Recap!$B$3-D340)/Recap!$B$3*1000)/10</f>
        <v>39.4</v>
      </c>
      <c r="F340">
        <f>IF(E340/100&gt;0,IF(E340/100&gt;Recap!$C$16,1,IF(E340/100&gt;Recap!$D$16,2,IF(E340/100&gt;Recap!$E$16,3,IF(E340/100&gt;Recap!$F$16,4,IF(E340/100&gt;Recap!$G$16,5,IF(E340/100&gt;Recap!$H$16,6,IF(E340/100&gt;Recap!I354,7,IF(E340/100&gt;Recap!J354,8)))))))))</f>
        <v>5</v>
      </c>
    </row>
    <row r="341" spans="1:6" x14ac:dyDescent="0.3">
      <c r="A341">
        <v>340</v>
      </c>
      <c r="B341">
        <f>IF(OR(F340=2,F340=4,F340=6),-45,IF(F340=1,25-INT(Recap!$B$16*100-E340),IF(F340=3,25-INT(Recap!$D$16*100-E340),IF(F340=5,25-INT(Recap!$F$16*100-E340),IF(F340=7,25-INT(Recap!$H$16*100-E340))))))</f>
        <v>23</v>
      </c>
      <c r="C341">
        <f>Recap!$B$9*(100-B341)/100</f>
        <v>2748.9</v>
      </c>
      <c r="D341" s="10">
        <f t="shared" si="6"/>
        <v>1106450.0999999994</v>
      </c>
      <c r="E341" s="11">
        <f>INT((Recap!$B$3-D341)/Recap!$B$3*1000)/10</f>
        <v>39.299999999999997</v>
      </c>
      <c r="F341">
        <f>IF(E341/100&gt;0,IF(E341/100&gt;Recap!$C$16,1,IF(E341/100&gt;Recap!$D$16,2,IF(E341/100&gt;Recap!$E$16,3,IF(E341/100&gt;Recap!$F$16,4,IF(E341/100&gt;Recap!$G$16,5,IF(E341/100&gt;Recap!$H$16,6,IF(E341/100&gt;Recap!I355,7,IF(E341/100&gt;Recap!J355,8)))))))))</f>
        <v>5</v>
      </c>
    </row>
    <row r="342" spans="1:6" x14ac:dyDescent="0.3">
      <c r="A342">
        <v>341</v>
      </c>
      <c r="B342">
        <f>IF(OR(F341=2,F341=4,F341=6),-45,IF(F341=1,25-INT(Recap!$B$16*100-E341),IF(F341=3,25-INT(Recap!$D$16*100-E341),IF(F341=5,25-INT(Recap!$F$16*100-E341),IF(F341=7,25-INT(Recap!$H$16*100-E341))))))</f>
        <v>23</v>
      </c>
      <c r="C342">
        <f>Recap!$B$9*(100-B342)/100</f>
        <v>2748.9</v>
      </c>
      <c r="D342" s="10">
        <f t="shared" ref="D342:D405" si="7">D341+C342</f>
        <v>1109198.9999999993</v>
      </c>
      <c r="E342" s="11">
        <f>INT((Recap!$B$3-D342)/Recap!$B$3*1000)/10</f>
        <v>39.1</v>
      </c>
      <c r="F342">
        <f>IF(E342/100&gt;0,IF(E342/100&gt;Recap!$C$16,1,IF(E342/100&gt;Recap!$D$16,2,IF(E342/100&gt;Recap!$E$16,3,IF(E342/100&gt;Recap!$F$16,4,IF(E342/100&gt;Recap!$G$16,5,IF(E342/100&gt;Recap!$H$16,6,IF(E342/100&gt;Recap!I356,7,IF(E342/100&gt;Recap!J356,8)))))))))</f>
        <v>5</v>
      </c>
    </row>
    <row r="343" spans="1:6" x14ac:dyDescent="0.3">
      <c r="A343">
        <v>342</v>
      </c>
      <c r="B343">
        <f>IF(OR(F342=2,F342=4,F342=6),-45,IF(F342=1,25-INT(Recap!$B$16*100-E342),IF(F342=3,25-INT(Recap!$D$16*100-E342),IF(F342=5,25-INT(Recap!$F$16*100-E342),IF(F342=7,25-INT(Recap!$H$16*100-E342))))))</f>
        <v>23</v>
      </c>
      <c r="C343">
        <f>Recap!$B$9*(100-B343)/100</f>
        <v>2748.9</v>
      </c>
      <c r="D343" s="10">
        <f t="shared" si="7"/>
        <v>1111947.8999999992</v>
      </c>
      <c r="E343" s="11">
        <f>INT((Recap!$B$3-D343)/Recap!$B$3*1000)/10</f>
        <v>39</v>
      </c>
      <c r="F343">
        <f>IF(E343/100&gt;0,IF(E343/100&gt;Recap!$C$16,1,IF(E343/100&gt;Recap!$D$16,2,IF(E343/100&gt;Recap!$E$16,3,IF(E343/100&gt;Recap!$F$16,4,IF(E343/100&gt;Recap!$G$16,5,IF(E343/100&gt;Recap!$H$16,6,IF(E343/100&gt;Recap!I357,7,IF(E343/100&gt;Recap!J357,8)))))))))</f>
        <v>5</v>
      </c>
    </row>
    <row r="344" spans="1:6" x14ac:dyDescent="0.3">
      <c r="A344">
        <v>343</v>
      </c>
      <c r="B344">
        <f>IF(OR(F343=2,F343=4,F343=6),-45,IF(F343=1,25-INT(Recap!$B$16*100-E343),IF(F343=3,25-INT(Recap!$D$16*100-E343),IF(F343=5,25-INT(Recap!$F$16*100-E343),IF(F343=7,25-INT(Recap!$H$16*100-E343))))))</f>
        <v>23</v>
      </c>
      <c r="C344">
        <f>Recap!$B$9*(100-B344)/100</f>
        <v>2748.9</v>
      </c>
      <c r="D344" s="10">
        <f t="shared" si="7"/>
        <v>1114696.7999999991</v>
      </c>
      <c r="E344" s="11">
        <f>INT((Recap!$B$3-D344)/Recap!$B$3*1000)/10</f>
        <v>38.799999999999997</v>
      </c>
      <c r="F344">
        <f>IF(E344/100&gt;0,IF(E344/100&gt;Recap!$C$16,1,IF(E344/100&gt;Recap!$D$16,2,IF(E344/100&gt;Recap!$E$16,3,IF(E344/100&gt;Recap!$F$16,4,IF(E344/100&gt;Recap!$G$16,5,IF(E344/100&gt;Recap!$H$16,6,IF(E344/100&gt;Recap!I358,7,IF(E344/100&gt;Recap!J358,8)))))))))</f>
        <v>5</v>
      </c>
    </row>
    <row r="345" spans="1:6" x14ac:dyDescent="0.3">
      <c r="A345">
        <v>344</v>
      </c>
      <c r="B345">
        <f>IF(OR(F344=2,F344=4,F344=6),-45,IF(F344=1,25-INT(Recap!$B$16*100-E344),IF(F344=3,25-INT(Recap!$D$16*100-E344),IF(F344=5,25-INT(Recap!$F$16*100-E344),IF(F344=7,25-INT(Recap!$H$16*100-E344))))))</f>
        <v>23</v>
      </c>
      <c r="C345">
        <f>Recap!$B$9*(100-B345)/100</f>
        <v>2748.9</v>
      </c>
      <c r="D345" s="10">
        <f t="shared" si="7"/>
        <v>1117445.699999999</v>
      </c>
      <c r="E345" s="11">
        <f>INT((Recap!$B$3-D345)/Recap!$B$3*1000)/10</f>
        <v>38.700000000000003</v>
      </c>
      <c r="F345">
        <f>IF(E345/100&gt;0,IF(E345/100&gt;Recap!$C$16,1,IF(E345/100&gt;Recap!$D$16,2,IF(E345/100&gt;Recap!$E$16,3,IF(E345/100&gt;Recap!$F$16,4,IF(E345/100&gt;Recap!$G$16,5,IF(E345/100&gt;Recap!$H$16,6,IF(E345/100&gt;Recap!I359,7,IF(E345/100&gt;Recap!J359,8)))))))))</f>
        <v>5</v>
      </c>
    </row>
    <row r="346" spans="1:6" x14ac:dyDescent="0.3">
      <c r="A346">
        <v>345</v>
      </c>
      <c r="B346">
        <f>IF(OR(F345=2,F345=4,F345=6),-45,IF(F345=1,25-INT(Recap!$B$16*100-E345),IF(F345=3,25-INT(Recap!$D$16*100-E345),IF(F345=5,25-INT(Recap!$F$16*100-E345),IF(F345=7,25-INT(Recap!$H$16*100-E345))))))</f>
        <v>23</v>
      </c>
      <c r="C346">
        <f>Recap!$B$9*(100-B346)/100</f>
        <v>2748.9</v>
      </c>
      <c r="D346" s="10">
        <f t="shared" si="7"/>
        <v>1120194.5999999989</v>
      </c>
      <c r="E346" s="11">
        <f>INT((Recap!$B$3-D346)/Recap!$B$3*1000)/10</f>
        <v>38.5</v>
      </c>
      <c r="F346">
        <f>IF(E346/100&gt;0,IF(E346/100&gt;Recap!$C$16,1,IF(E346/100&gt;Recap!$D$16,2,IF(E346/100&gt;Recap!$E$16,3,IF(E346/100&gt;Recap!$F$16,4,IF(E346/100&gt;Recap!$G$16,5,IF(E346/100&gt;Recap!$H$16,6,IF(E346/100&gt;Recap!I360,7,IF(E346/100&gt;Recap!J360,8)))))))))</f>
        <v>5</v>
      </c>
    </row>
    <row r="347" spans="1:6" x14ac:dyDescent="0.3">
      <c r="A347">
        <v>346</v>
      </c>
      <c r="B347">
        <f>IF(OR(F346=2,F346=4,F346=6),-45,IF(F346=1,25-INT(Recap!$B$16*100-E346),IF(F346=3,25-INT(Recap!$D$16*100-E346),IF(F346=5,25-INT(Recap!$F$16*100-E346),IF(F346=7,25-INT(Recap!$H$16*100-E346))))))</f>
        <v>23</v>
      </c>
      <c r="C347">
        <f>Recap!$B$9*(100-B347)/100</f>
        <v>2748.9</v>
      </c>
      <c r="D347" s="10">
        <f t="shared" si="7"/>
        <v>1122943.4999999988</v>
      </c>
      <c r="E347" s="11">
        <f>INT((Recap!$B$3-D347)/Recap!$B$3*1000)/10</f>
        <v>38.4</v>
      </c>
      <c r="F347">
        <f>IF(E347/100&gt;0,IF(E347/100&gt;Recap!$C$16,1,IF(E347/100&gt;Recap!$D$16,2,IF(E347/100&gt;Recap!$E$16,3,IF(E347/100&gt;Recap!$F$16,4,IF(E347/100&gt;Recap!$G$16,5,IF(E347/100&gt;Recap!$H$16,6,IF(E347/100&gt;Recap!I361,7,IF(E347/100&gt;Recap!J361,8)))))))))</f>
        <v>5</v>
      </c>
    </row>
    <row r="348" spans="1:6" x14ac:dyDescent="0.3">
      <c r="A348">
        <v>347</v>
      </c>
      <c r="B348">
        <f>IF(OR(F347=2,F347=4,F347=6),-45,IF(F347=1,25-INT(Recap!$B$16*100-E347),IF(F347=3,25-INT(Recap!$D$16*100-E347),IF(F347=5,25-INT(Recap!$F$16*100-E347),IF(F347=7,25-INT(Recap!$H$16*100-E347))))))</f>
        <v>22</v>
      </c>
      <c r="C348">
        <f>Recap!$B$9*(100-B348)/100</f>
        <v>2784.6</v>
      </c>
      <c r="D348" s="10">
        <f t="shared" si="7"/>
        <v>1125728.0999999989</v>
      </c>
      <c r="E348" s="11">
        <f>INT((Recap!$B$3-D348)/Recap!$B$3*1000)/10</f>
        <v>38.200000000000003</v>
      </c>
      <c r="F348">
        <f>IF(E348/100&gt;0,IF(E348/100&gt;Recap!$C$16,1,IF(E348/100&gt;Recap!$D$16,2,IF(E348/100&gt;Recap!$E$16,3,IF(E348/100&gt;Recap!$F$16,4,IF(E348/100&gt;Recap!$G$16,5,IF(E348/100&gt;Recap!$H$16,6,IF(E348/100&gt;Recap!I362,7,IF(E348/100&gt;Recap!J362,8)))))))))</f>
        <v>5</v>
      </c>
    </row>
    <row r="349" spans="1:6" x14ac:dyDescent="0.3">
      <c r="A349">
        <v>348</v>
      </c>
      <c r="B349">
        <f>IF(OR(F348=2,F348=4,F348=6),-45,IF(F348=1,25-INT(Recap!$B$16*100-E348),IF(F348=3,25-INT(Recap!$D$16*100-E348),IF(F348=5,25-INT(Recap!$F$16*100-E348),IF(F348=7,25-INT(Recap!$H$16*100-E348))))))</f>
        <v>22</v>
      </c>
      <c r="C349">
        <f>Recap!$B$9*(100-B349)/100</f>
        <v>2784.6</v>
      </c>
      <c r="D349" s="10">
        <f t="shared" si="7"/>
        <v>1128512.699999999</v>
      </c>
      <c r="E349" s="11">
        <f>INT((Recap!$B$3-D349)/Recap!$B$3*1000)/10</f>
        <v>38.1</v>
      </c>
      <c r="F349">
        <f>IF(E349/100&gt;0,IF(E349/100&gt;Recap!$C$16,1,IF(E349/100&gt;Recap!$D$16,2,IF(E349/100&gt;Recap!$E$16,3,IF(E349/100&gt;Recap!$F$16,4,IF(E349/100&gt;Recap!$G$16,5,IF(E349/100&gt;Recap!$H$16,6,IF(E349/100&gt;Recap!I363,7,IF(E349/100&gt;Recap!J363,8)))))))))</f>
        <v>5</v>
      </c>
    </row>
    <row r="350" spans="1:6" x14ac:dyDescent="0.3">
      <c r="A350">
        <v>349</v>
      </c>
      <c r="B350">
        <f>IF(OR(F349=2,F349=4,F349=6),-45,IF(F349=1,25-INT(Recap!$B$16*100-E349),IF(F349=3,25-INT(Recap!$D$16*100-E349),IF(F349=5,25-INT(Recap!$F$16*100-E349),IF(F349=7,25-INT(Recap!$H$16*100-E349))))))</f>
        <v>22</v>
      </c>
      <c r="C350">
        <f>Recap!$B$9*(100-B350)/100</f>
        <v>2784.6</v>
      </c>
      <c r="D350" s="10">
        <f t="shared" si="7"/>
        <v>1131297.2999999991</v>
      </c>
      <c r="E350" s="11">
        <f>INT((Recap!$B$3-D350)/Recap!$B$3*1000)/10</f>
        <v>37.9</v>
      </c>
      <c r="F350">
        <f>IF(E350/100&gt;0,IF(E350/100&gt;Recap!$C$16,1,IF(E350/100&gt;Recap!$D$16,2,IF(E350/100&gt;Recap!$E$16,3,IF(E350/100&gt;Recap!$F$16,4,IF(E350/100&gt;Recap!$G$16,5,IF(E350/100&gt;Recap!$H$16,6,IF(E350/100&gt;Recap!I364,7,IF(E350/100&gt;Recap!J364,8)))))))))</f>
        <v>5</v>
      </c>
    </row>
    <row r="351" spans="1:6" x14ac:dyDescent="0.3">
      <c r="A351">
        <v>350</v>
      </c>
      <c r="B351">
        <f>IF(OR(F350=2,F350=4,F350=6),-45,IF(F350=1,25-INT(Recap!$B$16*100-E350),IF(F350=3,25-INT(Recap!$D$16*100-E350),IF(F350=5,25-INT(Recap!$F$16*100-E350),IF(F350=7,25-INT(Recap!$H$16*100-E350))))))</f>
        <v>22</v>
      </c>
      <c r="C351">
        <f>Recap!$B$9*(100-B351)/100</f>
        <v>2784.6</v>
      </c>
      <c r="D351" s="10">
        <f t="shared" si="7"/>
        <v>1134081.8999999992</v>
      </c>
      <c r="E351" s="11">
        <f>INT((Recap!$B$3-D351)/Recap!$B$3*1000)/10</f>
        <v>37.799999999999997</v>
      </c>
      <c r="F351">
        <f>IF(E351/100&gt;0,IF(E351/100&gt;Recap!$C$16,1,IF(E351/100&gt;Recap!$D$16,2,IF(E351/100&gt;Recap!$E$16,3,IF(E351/100&gt;Recap!$F$16,4,IF(E351/100&gt;Recap!$G$16,5,IF(E351/100&gt;Recap!$H$16,6,IF(E351/100&gt;Recap!I365,7,IF(E351/100&gt;Recap!J365,8)))))))))</f>
        <v>5</v>
      </c>
    </row>
    <row r="352" spans="1:6" x14ac:dyDescent="0.3">
      <c r="A352">
        <v>351</v>
      </c>
      <c r="B352">
        <f>IF(OR(F351=2,F351=4,F351=6),-45,IF(F351=1,25-INT(Recap!$B$16*100-E351),IF(F351=3,25-INT(Recap!$D$16*100-E351),IF(F351=5,25-INT(Recap!$F$16*100-E351),IF(F351=7,25-INT(Recap!$H$16*100-E351))))))</f>
        <v>22</v>
      </c>
      <c r="C352">
        <f>Recap!$B$9*(100-B352)/100</f>
        <v>2784.6</v>
      </c>
      <c r="D352" s="10">
        <f t="shared" si="7"/>
        <v>1136866.4999999993</v>
      </c>
      <c r="E352" s="11">
        <f>INT((Recap!$B$3-D352)/Recap!$B$3*1000)/10</f>
        <v>37.6</v>
      </c>
      <c r="F352">
        <f>IF(E352/100&gt;0,IF(E352/100&gt;Recap!$C$16,1,IF(E352/100&gt;Recap!$D$16,2,IF(E352/100&gt;Recap!$E$16,3,IF(E352/100&gt;Recap!$F$16,4,IF(E352/100&gt;Recap!$G$16,5,IF(E352/100&gt;Recap!$H$16,6,IF(E352/100&gt;Recap!I366,7,IF(E352/100&gt;Recap!J366,8)))))))))</f>
        <v>5</v>
      </c>
    </row>
    <row r="353" spans="1:6" x14ac:dyDescent="0.3">
      <c r="A353">
        <v>352</v>
      </c>
      <c r="B353">
        <f>IF(OR(F352=2,F352=4,F352=6),-45,IF(F352=1,25-INT(Recap!$B$16*100-E352),IF(F352=3,25-INT(Recap!$D$16*100-E352),IF(F352=5,25-INT(Recap!$F$16*100-E352),IF(F352=7,25-INT(Recap!$H$16*100-E352))))))</f>
        <v>22</v>
      </c>
      <c r="C353">
        <f>Recap!$B$9*(100-B353)/100</f>
        <v>2784.6</v>
      </c>
      <c r="D353" s="10">
        <f t="shared" si="7"/>
        <v>1139651.0999999994</v>
      </c>
      <c r="E353" s="11">
        <f>INT((Recap!$B$3-D353)/Recap!$B$3*1000)/10</f>
        <v>37.5</v>
      </c>
      <c r="F353">
        <f>IF(E353/100&gt;0,IF(E353/100&gt;Recap!$C$16,1,IF(E353/100&gt;Recap!$D$16,2,IF(E353/100&gt;Recap!$E$16,3,IF(E353/100&gt;Recap!$F$16,4,IF(E353/100&gt;Recap!$G$16,5,IF(E353/100&gt;Recap!$H$16,6,IF(E353/100&gt;Recap!I367,7,IF(E353/100&gt;Recap!J367,8)))))))))</f>
        <v>5</v>
      </c>
    </row>
    <row r="354" spans="1:6" x14ac:dyDescent="0.3">
      <c r="A354">
        <v>353</v>
      </c>
      <c r="B354">
        <f>IF(OR(F353=2,F353=4,F353=6),-45,IF(F353=1,25-INT(Recap!$B$16*100-E353),IF(F353=3,25-INT(Recap!$D$16*100-E353),IF(F353=5,25-INT(Recap!$F$16*100-E353),IF(F353=7,25-INT(Recap!$H$16*100-E353))))))</f>
        <v>22</v>
      </c>
      <c r="C354">
        <f>Recap!$B$9*(100-B354)/100</f>
        <v>2784.6</v>
      </c>
      <c r="D354" s="10">
        <f t="shared" si="7"/>
        <v>1142435.6999999995</v>
      </c>
      <c r="E354" s="11">
        <f>INT((Recap!$B$3-D354)/Recap!$B$3*1000)/10</f>
        <v>37.299999999999997</v>
      </c>
      <c r="F354">
        <f>IF(E354/100&gt;0,IF(E354/100&gt;Recap!$C$16,1,IF(E354/100&gt;Recap!$D$16,2,IF(E354/100&gt;Recap!$E$16,3,IF(E354/100&gt;Recap!$F$16,4,IF(E354/100&gt;Recap!$G$16,5,IF(E354/100&gt;Recap!$H$16,6,IF(E354/100&gt;Recap!I368,7,IF(E354/100&gt;Recap!J368,8)))))))))</f>
        <v>5</v>
      </c>
    </row>
    <row r="355" spans="1:6" x14ac:dyDescent="0.3">
      <c r="A355">
        <v>354</v>
      </c>
      <c r="B355">
        <f>IF(OR(F354=2,F354=4,F354=6),-45,IF(F354=1,25-INT(Recap!$B$16*100-E354),IF(F354=3,25-INT(Recap!$D$16*100-E354),IF(F354=5,25-INT(Recap!$F$16*100-E354),IF(F354=7,25-INT(Recap!$H$16*100-E354))))))</f>
        <v>21</v>
      </c>
      <c r="C355">
        <f>Recap!$B$9*(100-B355)/100</f>
        <v>2820.3</v>
      </c>
      <c r="D355" s="10">
        <f t="shared" si="7"/>
        <v>1145255.9999999995</v>
      </c>
      <c r="E355" s="11">
        <f>INT((Recap!$B$3-D355)/Recap!$B$3*1000)/10</f>
        <v>37.200000000000003</v>
      </c>
      <c r="F355">
        <f>IF(E355/100&gt;0,IF(E355/100&gt;Recap!$C$16,1,IF(E355/100&gt;Recap!$D$16,2,IF(E355/100&gt;Recap!$E$16,3,IF(E355/100&gt;Recap!$F$16,4,IF(E355/100&gt;Recap!$G$16,5,IF(E355/100&gt;Recap!$H$16,6,IF(E355/100&gt;Recap!I369,7,IF(E355/100&gt;Recap!J369,8)))))))))</f>
        <v>5</v>
      </c>
    </row>
    <row r="356" spans="1:6" x14ac:dyDescent="0.3">
      <c r="A356">
        <v>355</v>
      </c>
      <c r="B356">
        <f>IF(OR(F355=2,F355=4,F355=6),-45,IF(F355=1,25-INT(Recap!$B$16*100-E355),IF(F355=3,25-INT(Recap!$D$16*100-E355),IF(F355=5,25-INT(Recap!$F$16*100-E355),IF(F355=7,25-INT(Recap!$H$16*100-E355))))))</f>
        <v>21</v>
      </c>
      <c r="C356">
        <f>Recap!$B$9*(100-B356)/100</f>
        <v>2820.3</v>
      </c>
      <c r="D356" s="10">
        <f t="shared" si="7"/>
        <v>1148076.2999999996</v>
      </c>
      <c r="E356" s="11">
        <f>INT((Recap!$B$3-D356)/Recap!$B$3*1000)/10</f>
        <v>37</v>
      </c>
      <c r="F356">
        <f>IF(E356/100&gt;0,IF(E356/100&gt;Recap!$C$16,1,IF(E356/100&gt;Recap!$D$16,2,IF(E356/100&gt;Recap!$E$16,3,IF(E356/100&gt;Recap!$F$16,4,IF(E356/100&gt;Recap!$G$16,5,IF(E356/100&gt;Recap!$H$16,6,IF(E356/100&gt;Recap!I370,7,IF(E356/100&gt;Recap!J370,8)))))))))</f>
        <v>5</v>
      </c>
    </row>
    <row r="357" spans="1:6" x14ac:dyDescent="0.3">
      <c r="A357">
        <v>356</v>
      </c>
      <c r="B357">
        <f>IF(OR(F356=2,F356=4,F356=6),-45,IF(F356=1,25-INT(Recap!$B$16*100-E356),IF(F356=3,25-INT(Recap!$D$16*100-E356),IF(F356=5,25-INT(Recap!$F$16*100-E356),IF(F356=7,25-INT(Recap!$H$16*100-E356))))))</f>
        <v>21</v>
      </c>
      <c r="C357">
        <f>Recap!$B$9*(100-B357)/100</f>
        <v>2820.3</v>
      </c>
      <c r="D357" s="10">
        <f t="shared" si="7"/>
        <v>1150896.5999999996</v>
      </c>
      <c r="E357" s="11">
        <f>INT((Recap!$B$3-D357)/Recap!$B$3*1000)/10</f>
        <v>36.9</v>
      </c>
      <c r="F357">
        <f>IF(E357/100&gt;0,IF(E357/100&gt;Recap!$C$16,1,IF(E357/100&gt;Recap!$D$16,2,IF(E357/100&gt;Recap!$E$16,3,IF(E357/100&gt;Recap!$F$16,4,IF(E357/100&gt;Recap!$G$16,5,IF(E357/100&gt;Recap!$H$16,6,IF(E357/100&gt;Recap!I371,7,IF(E357/100&gt;Recap!J371,8)))))))))</f>
        <v>5</v>
      </c>
    </row>
    <row r="358" spans="1:6" x14ac:dyDescent="0.3">
      <c r="A358">
        <v>357</v>
      </c>
      <c r="B358">
        <f>IF(OR(F357=2,F357=4,F357=6),-45,IF(F357=1,25-INT(Recap!$B$16*100-E357),IF(F357=3,25-INT(Recap!$D$16*100-E357),IF(F357=5,25-INT(Recap!$F$16*100-E357),IF(F357=7,25-INT(Recap!$H$16*100-E357))))))</f>
        <v>21</v>
      </c>
      <c r="C358">
        <f>Recap!$B$9*(100-B358)/100</f>
        <v>2820.3</v>
      </c>
      <c r="D358" s="10">
        <f t="shared" si="7"/>
        <v>1153716.8999999997</v>
      </c>
      <c r="E358" s="11">
        <f>INT((Recap!$B$3-D358)/Recap!$B$3*1000)/10</f>
        <v>36.700000000000003</v>
      </c>
      <c r="F358">
        <f>IF(E358/100&gt;0,IF(E358/100&gt;Recap!$C$16,1,IF(E358/100&gt;Recap!$D$16,2,IF(E358/100&gt;Recap!$E$16,3,IF(E358/100&gt;Recap!$F$16,4,IF(E358/100&gt;Recap!$G$16,5,IF(E358/100&gt;Recap!$H$16,6,IF(E358/100&gt;Recap!I372,7,IF(E358/100&gt;Recap!J372,8)))))))))</f>
        <v>5</v>
      </c>
    </row>
    <row r="359" spans="1:6" x14ac:dyDescent="0.3">
      <c r="A359">
        <v>358</v>
      </c>
      <c r="B359">
        <f>IF(OR(F358=2,F358=4,F358=6),-45,IF(F358=1,25-INT(Recap!$B$16*100-E358),IF(F358=3,25-INT(Recap!$D$16*100-E358),IF(F358=5,25-INT(Recap!$F$16*100-E358),IF(F358=7,25-INT(Recap!$H$16*100-E358))))))</f>
        <v>21</v>
      </c>
      <c r="C359">
        <f>Recap!$B$9*(100-B359)/100</f>
        <v>2820.3</v>
      </c>
      <c r="D359" s="10">
        <f t="shared" si="7"/>
        <v>1156537.1999999997</v>
      </c>
      <c r="E359" s="11">
        <f>INT((Recap!$B$3-D359)/Recap!$B$3*1000)/10</f>
        <v>36.5</v>
      </c>
      <c r="F359">
        <f>IF(E359/100&gt;0,IF(E359/100&gt;Recap!$C$16,1,IF(E359/100&gt;Recap!$D$16,2,IF(E359/100&gt;Recap!$E$16,3,IF(E359/100&gt;Recap!$F$16,4,IF(E359/100&gt;Recap!$G$16,5,IF(E359/100&gt;Recap!$H$16,6,IF(E359/100&gt;Recap!I373,7,IF(E359/100&gt;Recap!J373,8)))))))))</f>
        <v>5</v>
      </c>
    </row>
    <row r="360" spans="1:6" x14ac:dyDescent="0.3">
      <c r="A360">
        <v>359</v>
      </c>
      <c r="B360">
        <f>IF(OR(F359=2,F359=4,F359=6),-45,IF(F359=1,25-INT(Recap!$B$16*100-E359),IF(F359=3,25-INT(Recap!$D$16*100-E359),IF(F359=5,25-INT(Recap!$F$16*100-E359),IF(F359=7,25-INT(Recap!$H$16*100-E359))))))</f>
        <v>21</v>
      </c>
      <c r="C360">
        <f>Recap!$B$9*(100-B360)/100</f>
        <v>2820.3</v>
      </c>
      <c r="D360" s="10">
        <f t="shared" si="7"/>
        <v>1159357.4999999998</v>
      </c>
      <c r="E360" s="11">
        <f>INT((Recap!$B$3-D360)/Recap!$B$3*1000)/10</f>
        <v>36.4</v>
      </c>
      <c r="F360">
        <f>IF(E360/100&gt;0,IF(E360/100&gt;Recap!$C$16,1,IF(E360/100&gt;Recap!$D$16,2,IF(E360/100&gt;Recap!$E$16,3,IF(E360/100&gt;Recap!$F$16,4,IF(E360/100&gt;Recap!$G$16,5,IF(E360/100&gt;Recap!$H$16,6,IF(E360/100&gt;Recap!I374,7,IF(E360/100&gt;Recap!J374,8)))))))))</f>
        <v>5</v>
      </c>
    </row>
    <row r="361" spans="1:6" x14ac:dyDescent="0.3">
      <c r="A361">
        <v>360</v>
      </c>
      <c r="B361">
        <f>IF(OR(F360=2,F360=4,F360=6),-45,IF(F360=1,25-INT(Recap!$B$16*100-E360),IF(F360=3,25-INT(Recap!$D$16*100-E360),IF(F360=5,25-INT(Recap!$F$16*100-E360),IF(F360=7,25-INT(Recap!$H$16*100-E360))))))</f>
        <v>20</v>
      </c>
      <c r="C361">
        <f>Recap!$B$9*(100-B361)/100</f>
        <v>2856</v>
      </c>
      <c r="D361" s="10">
        <f t="shared" si="7"/>
        <v>1162213.4999999998</v>
      </c>
      <c r="E361" s="11">
        <f>INT((Recap!$B$3-D361)/Recap!$B$3*1000)/10</f>
        <v>36.200000000000003</v>
      </c>
      <c r="F361">
        <f>IF(E361/100&gt;0,IF(E361/100&gt;Recap!$C$16,1,IF(E361/100&gt;Recap!$D$16,2,IF(E361/100&gt;Recap!$E$16,3,IF(E361/100&gt;Recap!$F$16,4,IF(E361/100&gt;Recap!$G$16,5,IF(E361/100&gt;Recap!$H$16,6,IF(E361/100&gt;Recap!I375,7,IF(E361/100&gt;Recap!J375,8)))))))))</f>
        <v>5</v>
      </c>
    </row>
    <row r="362" spans="1:6" x14ac:dyDescent="0.3">
      <c r="A362">
        <v>361</v>
      </c>
      <c r="B362">
        <f>IF(OR(F361=2,F361=4,F361=6),-45,IF(F361=1,25-INT(Recap!$B$16*100-E361),IF(F361=3,25-INT(Recap!$D$16*100-E361),IF(F361=5,25-INT(Recap!$F$16*100-E361),IF(F361=7,25-INT(Recap!$H$16*100-E361))))))</f>
        <v>20</v>
      </c>
      <c r="C362">
        <f>Recap!$B$9*(100-B362)/100</f>
        <v>2856</v>
      </c>
      <c r="D362" s="10">
        <f t="shared" si="7"/>
        <v>1165069.4999999998</v>
      </c>
      <c r="E362" s="11">
        <f>INT((Recap!$B$3-D362)/Recap!$B$3*1000)/10</f>
        <v>36.1</v>
      </c>
      <c r="F362">
        <f>IF(E362/100&gt;0,IF(E362/100&gt;Recap!$C$16,1,IF(E362/100&gt;Recap!$D$16,2,IF(E362/100&gt;Recap!$E$16,3,IF(E362/100&gt;Recap!$F$16,4,IF(E362/100&gt;Recap!$G$16,5,IF(E362/100&gt;Recap!$H$16,6,IF(E362/100&gt;Recap!I376,7,IF(E362/100&gt;Recap!J376,8)))))))))</f>
        <v>5</v>
      </c>
    </row>
    <row r="363" spans="1:6" x14ac:dyDescent="0.3">
      <c r="A363">
        <v>362</v>
      </c>
      <c r="B363">
        <f>IF(OR(F362=2,F362=4,F362=6),-45,IF(F362=1,25-INT(Recap!$B$16*100-E362),IF(F362=3,25-INT(Recap!$D$16*100-E362),IF(F362=5,25-INT(Recap!$F$16*100-E362),IF(F362=7,25-INT(Recap!$H$16*100-E362))))))</f>
        <v>20</v>
      </c>
      <c r="C363">
        <f>Recap!$B$9*(100-B363)/100</f>
        <v>2856</v>
      </c>
      <c r="D363" s="10">
        <f t="shared" si="7"/>
        <v>1167925.4999999998</v>
      </c>
      <c r="E363" s="11">
        <f>INT((Recap!$B$3-D363)/Recap!$B$3*1000)/10</f>
        <v>35.9</v>
      </c>
      <c r="F363">
        <f>IF(E363/100&gt;0,IF(E363/100&gt;Recap!$C$16,1,IF(E363/100&gt;Recap!$D$16,2,IF(E363/100&gt;Recap!$E$16,3,IF(E363/100&gt;Recap!$F$16,4,IF(E363/100&gt;Recap!$G$16,5,IF(E363/100&gt;Recap!$H$16,6,IF(E363/100&gt;Recap!I377,7,IF(E363/100&gt;Recap!J377,8)))))))))</f>
        <v>5</v>
      </c>
    </row>
    <row r="364" spans="1:6" x14ac:dyDescent="0.3">
      <c r="A364">
        <v>363</v>
      </c>
      <c r="B364">
        <f>IF(OR(F363=2,F363=4,F363=6),-45,IF(F363=1,25-INT(Recap!$B$16*100-E363),IF(F363=3,25-INT(Recap!$D$16*100-E363),IF(F363=5,25-INT(Recap!$F$16*100-E363),IF(F363=7,25-INT(Recap!$H$16*100-E363))))))</f>
        <v>20</v>
      </c>
      <c r="C364">
        <f>Recap!$B$9*(100-B364)/100</f>
        <v>2856</v>
      </c>
      <c r="D364" s="10">
        <f t="shared" si="7"/>
        <v>1170781.4999999998</v>
      </c>
      <c r="E364" s="11">
        <f>INT((Recap!$B$3-D364)/Recap!$B$3*1000)/10</f>
        <v>35.799999999999997</v>
      </c>
      <c r="F364">
        <f>IF(E364/100&gt;0,IF(E364/100&gt;Recap!$C$16,1,IF(E364/100&gt;Recap!$D$16,2,IF(E364/100&gt;Recap!$E$16,3,IF(E364/100&gt;Recap!$F$16,4,IF(E364/100&gt;Recap!$G$16,5,IF(E364/100&gt;Recap!$H$16,6,IF(E364/100&gt;Recap!I378,7,IF(E364/100&gt;Recap!J378,8)))))))))</f>
        <v>5</v>
      </c>
    </row>
    <row r="365" spans="1:6" x14ac:dyDescent="0.3">
      <c r="A365">
        <v>364</v>
      </c>
      <c r="B365">
        <f>IF(OR(F364=2,F364=4,F364=6),-45,IF(F364=1,25-INT(Recap!$B$16*100-E364),IF(F364=3,25-INT(Recap!$D$16*100-E364),IF(F364=5,25-INT(Recap!$F$16*100-E364),IF(F364=7,25-INT(Recap!$H$16*100-E364))))))</f>
        <v>20</v>
      </c>
      <c r="C365">
        <f>Recap!$B$9*(100-B365)/100</f>
        <v>2856</v>
      </c>
      <c r="D365" s="10">
        <f t="shared" si="7"/>
        <v>1173637.4999999998</v>
      </c>
      <c r="E365" s="11">
        <f>INT((Recap!$B$3-D365)/Recap!$B$3*1000)/10</f>
        <v>35.6</v>
      </c>
      <c r="F365">
        <f>IF(E365/100&gt;0,IF(E365/100&gt;Recap!$C$16,1,IF(E365/100&gt;Recap!$D$16,2,IF(E365/100&gt;Recap!$E$16,3,IF(E365/100&gt;Recap!$F$16,4,IF(E365/100&gt;Recap!$G$16,5,IF(E365/100&gt;Recap!$H$16,6,IF(E365/100&gt;Recap!I379,7,IF(E365/100&gt;Recap!J379,8)))))))))</f>
        <v>5</v>
      </c>
    </row>
    <row r="366" spans="1:6" x14ac:dyDescent="0.3">
      <c r="A366">
        <v>365</v>
      </c>
      <c r="B366">
        <f>IF(OR(F365=2,F365=4,F365=6),-45,IF(F365=1,25-INT(Recap!$B$16*100-E365),IF(F365=3,25-INT(Recap!$D$16*100-E365),IF(F365=5,25-INT(Recap!$F$16*100-E365),IF(F365=7,25-INT(Recap!$H$16*100-E365))))))</f>
        <v>20</v>
      </c>
      <c r="C366">
        <f>Recap!$B$9*(100-B366)/100</f>
        <v>2856</v>
      </c>
      <c r="D366" s="10">
        <f t="shared" si="7"/>
        <v>1176493.4999999998</v>
      </c>
      <c r="E366" s="11">
        <f>INT((Recap!$B$3-D366)/Recap!$B$3*1000)/10</f>
        <v>35.4</v>
      </c>
      <c r="F366">
        <f>IF(E366/100&gt;0,IF(E366/100&gt;Recap!$C$16,1,IF(E366/100&gt;Recap!$D$16,2,IF(E366/100&gt;Recap!$E$16,3,IF(E366/100&gt;Recap!$F$16,4,IF(E366/100&gt;Recap!$G$16,5,IF(E366/100&gt;Recap!$H$16,6,IF(E366/100&gt;Recap!I380,7,IF(E366/100&gt;Recap!J380,8)))))))))</f>
        <v>5</v>
      </c>
    </row>
    <row r="367" spans="1:6" x14ac:dyDescent="0.3">
      <c r="A367">
        <v>366</v>
      </c>
      <c r="B367">
        <f>IF(OR(F366=2,F366=4,F366=6),-45,IF(F366=1,25-INT(Recap!$B$16*100-E366),IF(F366=3,25-INT(Recap!$D$16*100-E366),IF(F366=5,25-INT(Recap!$F$16*100-E366),IF(F366=7,25-INT(Recap!$H$16*100-E366))))))</f>
        <v>19</v>
      </c>
      <c r="C367">
        <f>Recap!$B$9*(100-B367)/100</f>
        <v>2891.7</v>
      </c>
      <c r="D367" s="10">
        <f t="shared" si="7"/>
        <v>1179385.1999999997</v>
      </c>
      <c r="E367" s="11">
        <f>INT((Recap!$B$3-D367)/Recap!$B$3*1000)/10</f>
        <v>35.299999999999997</v>
      </c>
      <c r="F367">
        <f>IF(E367/100&gt;0,IF(E367/100&gt;Recap!$C$16,1,IF(E367/100&gt;Recap!$D$16,2,IF(E367/100&gt;Recap!$E$16,3,IF(E367/100&gt;Recap!$F$16,4,IF(E367/100&gt;Recap!$G$16,5,IF(E367/100&gt;Recap!$H$16,6,IF(E367/100&gt;Recap!I381,7,IF(E367/100&gt;Recap!J381,8)))))))))</f>
        <v>5</v>
      </c>
    </row>
    <row r="368" spans="1:6" x14ac:dyDescent="0.3">
      <c r="A368">
        <v>367</v>
      </c>
      <c r="B368">
        <f>IF(OR(F367=2,F367=4,F367=6),-45,IF(F367=1,25-INT(Recap!$B$16*100-E367),IF(F367=3,25-INT(Recap!$D$16*100-E367),IF(F367=5,25-INT(Recap!$F$16*100-E367),IF(F367=7,25-INT(Recap!$H$16*100-E367))))))</f>
        <v>19</v>
      </c>
      <c r="C368">
        <f>Recap!$B$9*(100-B368)/100</f>
        <v>2891.7</v>
      </c>
      <c r="D368" s="10">
        <f t="shared" si="7"/>
        <v>1182276.8999999997</v>
      </c>
      <c r="E368" s="11">
        <f>INT((Recap!$B$3-D368)/Recap!$B$3*1000)/10</f>
        <v>35.1</v>
      </c>
      <c r="F368">
        <f>IF(E368/100&gt;0,IF(E368/100&gt;Recap!$C$16,1,IF(E368/100&gt;Recap!$D$16,2,IF(E368/100&gt;Recap!$E$16,3,IF(E368/100&gt;Recap!$F$16,4,IF(E368/100&gt;Recap!$G$16,5,IF(E368/100&gt;Recap!$H$16,6,IF(E368/100&gt;Recap!I382,7,IF(E368/100&gt;Recap!J382,8)))))))))</f>
        <v>5</v>
      </c>
    </row>
    <row r="369" spans="1:6" x14ac:dyDescent="0.3">
      <c r="A369">
        <v>368</v>
      </c>
      <c r="B369">
        <f>IF(OR(F368=2,F368=4,F368=6),-45,IF(F368=1,25-INT(Recap!$B$16*100-E368),IF(F368=3,25-INT(Recap!$D$16*100-E368),IF(F368=5,25-INT(Recap!$F$16*100-E368),IF(F368=7,25-INT(Recap!$H$16*100-E368))))))</f>
        <v>19</v>
      </c>
      <c r="C369">
        <f>Recap!$B$9*(100-B369)/100</f>
        <v>2891.7</v>
      </c>
      <c r="D369" s="10">
        <f t="shared" si="7"/>
        <v>1185168.5999999996</v>
      </c>
      <c r="E369" s="11">
        <f>INT((Recap!$B$3-D369)/Recap!$B$3*1000)/10</f>
        <v>35</v>
      </c>
      <c r="F369">
        <f>IF(E369/100&gt;0,IF(E369/100&gt;Recap!$C$16,1,IF(E369/100&gt;Recap!$D$16,2,IF(E369/100&gt;Recap!$E$16,3,IF(E369/100&gt;Recap!$F$16,4,IF(E369/100&gt;Recap!$G$16,5,IF(E369/100&gt;Recap!$H$16,6,IF(E369/100&gt;Recap!I383,7,IF(E369/100&gt;Recap!J383,8)))))))))</f>
        <v>5</v>
      </c>
    </row>
    <row r="370" spans="1:6" x14ac:dyDescent="0.3">
      <c r="A370">
        <v>369</v>
      </c>
      <c r="B370">
        <f>IF(OR(F369=2,F369=4,F369=6),-45,IF(F369=1,25-INT(Recap!$B$16*100-E369),IF(F369=3,25-INT(Recap!$D$16*100-E369),IF(F369=5,25-INT(Recap!$F$16*100-E369),IF(F369=7,25-INT(Recap!$H$16*100-E369))))))</f>
        <v>19</v>
      </c>
      <c r="C370">
        <f>Recap!$B$9*(100-B370)/100</f>
        <v>2891.7</v>
      </c>
      <c r="D370" s="10">
        <f t="shared" si="7"/>
        <v>1188060.2999999996</v>
      </c>
      <c r="E370" s="11">
        <f>INT((Recap!$B$3-D370)/Recap!$B$3*1000)/10</f>
        <v>34.799999999999997</v>
      </c>
      <c r="F370">
        <f>IF(E370/100&gt;0,IF(E370/100&gt;Recap!$C$16,1,IF(E370/100&gt;Recap!$D$16,2,IF(E370/100&gt;Recap!$E$16,3,IF(E370/100&gt;Recap!$F$16,4,IF(E370/100&gt;Recap!$G$16,5,IF(E370/100&gt;Recap!$H$16,6,IF(E370/100&gt;Recap!I384,7,IF(E370/100&gt;Recap!J384,8)))))))))</f>
        <v>5</v>
      </c>
    </row>
    <row r="371" spans="1:6" x14ac:dyDescent="0.3">
      <c r="A371">
        <v>370</v>
      </c>
      <c r="B371">
        <f>IF(OR(F370=2,F370=4,F370=6),-45,IF(F370=1,25-INT(Recap!$B$16*100-E370),IF(F370=3,25-INT(Recap!$D$16*100-E370),IF(F370=5,25-INT(Recap!$F$16*100-E370),IF(F370=7,25-INT(Recap!$H$16*100-E370))))))</f>
        <v>19</v>
      </c>
      <c r="C371">
        <f>Recap!$B$9*(100-B371)/100</f>
        <v>2891.7</v>
      </c>
      <c r="D371" s="10">
        <f t="shared" si="7"/>
        <v>1190951.9999999995</v>
      </c>
      <c r="E371" s="11">
        <f>INT((Recap!$B$3-D371)/Recap!$B$3*1000)/10</f>
        <v>34.700000000000003</v>
      </c>
      <c r="F371">
        <f>IF(E371/100&gt;0,IF(E371/100&gt;Recap!$C$16,1,IF(E371/100&gt;Recap!$D$16,2,IF(E371/100&gt;Recap!$E$16,3,IF(E371/100&gt;Recap!$F$16,4,IF(E371/100&gt;Recap!$G$16,5,IF(E371/100&gt;Recap!$H$16,6,IF(E371/100&gt;Recap!I385,7,IF(E371/100&gt;Recap!J385,8)))))))))</f>
        <v>5</v>
      </c>
    </row>
    <row r="372" spans="1:6" x14ac:dyDescent="0.3">
      <c r="A372">
        <v>371</v>
      </c>
      <c r="B372">
        <f>IF(OR(F371=2,F371=4,F371=6),-45,IF(F371=1,25-INT(Recap!$B$16*100-E371),IF(F371=3,25-INT(Recap!$D$16*100-E371),IF(F371=5,25-INT(Recap!$F$16*100-E371),IF(F371=7,25-INT(Recap!$H$16*100-E371))))))</f>
        <v>19</v>
      </c>
      <c r="C372">
        <f>Recap!$B$9*(100-B372)/100</f>
        <v>2891.7</v>
      </c>
      <c r="D372" s="10">
        <f t="shared" si="7"/>
        <v>1193843.6999999995</v>
      </c>
      <c r="E372" s="11">
        <f>INT((Recap!$B$3-D372)/Recap!$B$3*1000)/10</f>
        <v>34.5</v>
      </c>
      <c r="F372">
        <f>IF(E372/100&gt;0,IF(E372/100&gt;Recap!$C$16,1,IF(E372/100&gt;Recap!$D$16,2,IF(E372/100&gt;Recap!$E$16,3,IF(E372/100&gt;Recap!$F$16,4,IF(E372/100&gt;Recap!$G$16,5,IF(E372/100&gt;Recap!$H$16,6,IF(E372/100&gt;Recap!I386,7,IF(E372/100&gt;Recap!J386,8)))))))))</f>
        <v>5</v>
      </c>
    </row>
    <row r="373" spans="1:6" x14ac:dyDescent="0.3">
      <c r="A373">
        <v>372</v>
      </c>
      <c r="B373">
        <f>IF(OR(F372=2,F372=4,F372=6),-45,IF(F372=1,25-INT(Recap!$B$16*100-E372),IF(F372=3,25-INT(Recap!$D$16*100-E372),IF(F372=5,25-INT(Recap!$F$16*100-E372),IF(F372=7,25-INT(Recap!$H$16*100-E372))))))</f>
        <v>19</v>
      </c>
      <c r="C373">
        <f>Recap!$B$9*(100-B373)/100</f>
        <v>2891.7</v>
      </c>
      <c r="D373" s="10">
        <f t="shared" si="7"/>
        <v>1196735.3999999994</v>
      </c>
      <c r="E373" s="11">
        <f>INT((Recap!$B$3-D373)/Recap!$B$3*1000)/10</f>
        <v>34.299999999999997</v>
      </c>
      <c r="F373">
        <f>IF(E373/100&gt;0,IF(E373/100&gt;Recap!$C$16,1,IF(E373/100&gt;Recap!$D$16,2,IF(E373/100&gt;Recap!$E$16,3,IF(E373/100&gt;Recap!$F$16,4,IF(E373/100&gt;Recap!$G$16,5,IF(E373/100&gt;Recap!$H$16,6,IF(E373/100&gt;Recap!I387,7,IF(E373/100&gt;Recap!J387,8)))))))))</f>
        <v>5</v>
      </c>
    </row>
    <row r="374" spans="1:6" x14ac:dyDescent="0.3">
      <c r="A374">
        <v>373</v>
      </c>
      <c r="B374">
        <f>IF(OR(F373=2,F373=4,F373=6),-45,IF(F373=1,25-INT(Recap!$B$16*100-E373),IF(F373=3,25-INT(Recap!$D$16*100-E373),IF(F373=5,25-INT(Recap!$F$16*100-E373),IF(F373=7,25-INT(Recap!$H$16*100-E373))))))</f>
        <v>18</v>
      </c>
      <c r="C374">
        <f>Recap!$B$9*(100-B374)/100</f>
        <v>2927.4</v>
      </c>
      <c r="D374" s="10">
        <f t="shared" si="7"/>
        <v>1199662.7999999993</v>
      </c>
      <c r="E374" s="11">
        <f>INT((Recap!$B$3-D374)/Recap!$B$3*1000)/10</f>
        <v>34.200000000000003</v>
      </c>
      <c r="F374">
        <f>IF(E374/100&gt;0,IF(E374/100&gt;Recap!$C$16,1,IF(E374/100&gt;Recap!$D$16,2,IF(E374/100&gt;Recap!$E$16,3,IF(E374/100&gt;Recap!$F$16,4,IF(E374/100&gt;Recap!$G$16,5,IF(E374/100&gt;Recap!$H$16,6,IF(E374/100&gt;Recap!I388,7,IF(E374/100&gt;Recap!J388,8)))))))))</f>
        <v>5</v>
      </c>
    </row>
    <row r="375" spans="1:6" x14ac:dyDescent="0.3">
      <c r="A375">
        <v>374</v>
      </c>
      <c r="B375">
        <f>IF(OR(F374=2,F374=4,F374=6),-45,IF(F374=1,25-INT(Recap!$B$16*100-E374),IF(F374=3,25-INT(Recap!$D$16*100-E374),IF(F374=5,25-INT(Recap!$F$16*100-E374),IF(F374=7,25-INT(Recap!$H$16*100-E374))))))</f>
        <v>18</v>
      </c>
      <c r="C375">
        <f>Recap!$B$9*(100-B375)/100</f>
        <v>2927.4</v>
      </c>
      <c r="D375" s="10">
        <f t="shared" si="7"/>
        <v>1202590.1999999993</v>
      </c>
      <c r="E375" s="11">
        <f>INT((Recap!$B$3-D375)/Recap!$B$3*1000)/10</f>
        <v>34</v>
      </c>
      <c r="F375">
        <f>IF(E375/100&gt;0,IF(E375/100&gt;Recap!$C$16,1,IF(E375/100&gt;Recap!$D$16,2,IF(E375/100&gt;Recap!$E$16,3,IF(E375/100&gt;Recap!$F$16,4,IF(E375/100&gt;Recap!$G$16,5,IF(E375/100&gt;Recap!$H$16,6,IF(E375/100&gt;Recap!I389,7,IF(E375/100&gt;Recap!J389,8)))))))))</f>
        <v>5</v>
      </c>
    </row>
    <row r="376" spans="1:6" x14ac:dyDescent="0.3">
      <c r="A376">
        <v>375</v>
      </c>
      <c r="B376">
        <f>IF(OR(F375=2,F375=4,F375=6),-45,IF(F375=1,25-INT(Recap!$B$16*100-E375),IF(F375=3,25-INT(Recap!$D$16*100-E375),IF(F375=5,25-INT(Recap!$F$16*100-E375),IF(F375=7,25-INT(Recap!$H$16*100-E375))))))</f>
        <v>18</v>
      </c>
      <c r="C376">
        <f>Recap!$B$9*(100-B376)/100</f>
        <v>2927.4</v>
      </c>
      <c r="D376" s="10">
        <f t="shared" si="7"/>
        <v>1205517.5999999992</v>
      </c>
      <c r="E376" s="11">
        <f>INT((Recap!$B$3-D376)/Recap!$B$3*1000)/10</f>
        <v>33.9</v>
      </c>
      <c r="F376">
        <f>IF(E376/100&gt;0,IF(E376/100&gt;Recap!$C$16,1,IF(E376/100&gt;Recap!$D$16,2,IF(E376/100&gt;Recap!$E$16,3,IF(E376/100&gt;Recap!$F$16,4,IF(E376/100&gt;Recap!$G$16,5,IF(E376/100&gt;Recap!$H$16,6,IF(E376/100&gt;Recap!I390,7,IF(E376/100&gt;Recap!J390,8)))))))))</f>
        <v>5</v>
      </c>
    </row>
    <row r="377" spans="1:6" x14ac:dyDescent="0.3">
      <c r="A377">
        <v>376</v>
      </c>
      <c r="B377">
        <f>IF(OR(F376=2,F376=4,F376=6),-45,IF(F376=1,25-INT(Recap!$B$16*100-E376),IF(F376=3,25-INT(Recap!$D$16*100-E376),IF(F376=5,25-INT(Recap!$F$16*100-E376),IF(F376=7,25-INT(Recap!$H$16*100-E376))))))</f>
        <v>18</v>
      </c>
      <c r="C377">
        <f>Recap!$B$9*(100-B377)/100</f>
        <v>2927.4</v>
      </c>
      <c r="D377" s="10">
        <f t="shared" si="7"/>
        <v>1208444.9999999991</v>
      </c>
      <c r="E377" s="11">
        <f>INT((Recap!$B$3-D377)/Recap!$B$3*1000)/10</f>
        <v>33.700000000000003</v>
      </c>
      <c r="F377">
        <f>IF(E377/100&gt;0,IF(E377/100&gt;Recap!$C$16,1,IF(E377/100&gt;Recap!$D$16,2,IF(E377/100&gt;Recap!$E$16,3,IF(E377/100&gt;Recap!$F$16,4,IF(E377/100&gt;Recap!$G$16,5,IF(E377/100&gt;Recap!$H$16,6,IF(E377/100&gt;Recap!I391,7,IF(E377/100&gt;Recap!J391,8)))))))))</f>
        <v>5</v>
      </c>
    </row>
    <row r="378" spans="1:6" x14ac:dyDescent="0.3">
      <c r="A378">
        <v>377</v>
      </c>
      <c r="B378">
        <f>IF(OR(F377=2,F377=4,F377=6),-45,IF(F377=1,25-INT(Recap!$B$16*100-E377),IF(F377=3,25-INT(Recap!$D$16*100-E377),IF(F377=5,25-INT(Recap!$F$16*100-E377),IF(F377=7,25-INT(Recap!$H$16*100-E377))))))</f>
        <v>18</v>
      </c>
      <c r="C378">
        <f>Recap!$B$9*(100-B378)/100</f>
        <v>2927.4</v>
      </c>
      <c r="D378" s="10">
        <f t="shared" si="7"/>
        <v>1211372.399999999</v>
      </c>
      <c r="E378" s="11">
        <f>INT((Recap!$B$3-D378)/Recap!$B$3*1000)/10</f>
        <v>33.5</v>
      </c>
      <c r="F378">
        <f>IF(E378/100&gt;0,IF(E378/100&gt;Recap!$C$16,1,IF(E378/100&gt;Recap!$D$16,2,IF(E378/100&gt;Recap!$E$16,3,IF(E378/100&gt;Recap!$F$16,4,IF(E378/100&gt;Recap!$G$16,5,IF(E378/100&gt;Recap!$H$16,6,IF(E378/100&gt;Recap!I392,7,IF(E378/100&gt;Recap!J392,8)))))))))</f>
        <v>5</v>
      </c>
    </row>
    <row r="379" spans="1:6" x14ac:dyDescent="0.3">
      <c r="A379">
        <v>378</v>
      </c>
      <c r="B379">
        <f>IF(OR(F378=2,F378=4,F378=6),-45,IF(F378=1,25-INT(Recap!$B$16*100-E378),IF(F378=3,25-INT(Recap!$D$16*100-E378),IF(F378=5,25-INT(Recap!$F$16*100-E378),IF(F378=7,25-INT(Recap!$H$16*100-E378))))))</f>
        <v>18</v>
      </c>
      <c r="C379">
        <f>Recap!$B$9*(100-B379)/100</f>
        <v>2927.4</v>
      </c>
      <c r="D379" s="10">
        <f t="shared" si="7"/>
        <v>1214299.7999999989</v>
      </c>
      <c r="E379" s="11">
        <f>INT((Recap!$B$3-D379)/Recap!$B$3*1000)/10</f>
        <v>33.4</v>
      </c>
      <c r="F379">
        <f>IF(E379/100&gt;0,IF(E379/100&gt;Recap!$C$16,1,IF(E379/100&gt;Recap!$D$16,2,IF(E379/100&gt;Recap!$E$16,3,IF(E379/100&gt;Recap!$F$16,4,IF(E379/100&gt;Recap!$G$16,5,IF(E379/100&gt;Recap!$H$16,6,IF(E379/100&gt;Recap!I393,7,IF(E379/100&gt;Recap!J393,8)))))))))</f>
        <v>5</v>
      </c>
    </row>
    <row r="380" spans="1:6" x14ac:dyDescent="0.3">
      <c r="A380">
        <v>379</v>
      </c>
      <c r="B380">
        <f>IF(OR(F379=2,F379=4,F379=6),-45,IF(F379=1,25-INT(Recap!$B$16*100-E379),IF(F379=3,25-INT(Recap!$D$16*100-E379),IF(F379=5,25-INT(Recap!$F$16*100-E379),IF(F379=7,25-INT(Recap!$H$16*100-E379))))))</f>
        <v>17</v>
      </c>
      <c r="C380">
        <f>Recap!$B$9*(100-B380)/100</f>
        <v>2963.1</v>
      </c>
      <c r="D380" s="10">
        <f t="shared" si="7"/>
        <v>1217262.899999999</v>
      </c>
      <c r="E380" s="11">
        <f>INT((Recap!$B$3-D380)/Recap!$B$3*1000)/10</f>
        <v>33.200000000000003</v>
      </c>
      <c r="F380">
        <f>IF(E380/100&gt;0,IF(E380/100&gt;Recap!$C$16,1,IF(E380/100&gt;Recap!$D$16,2,IF(E380/100&gt;Recap!$E$16,3,IF(E380/100&gt;Recap!$F$16,4,IF(E380/100&gt;Recap!$G$16,5,IF(E380/100&gt;Recap!$H$16,6,IF(E380/100&gt;Recap!I394,7,IF(E380/100&gt;Recap!J394,8)))))))))</f>
        <v>5</v>
      </c>
    </row>
    <row r="381" spans="1:6" x14ac:dyDescent="0.3">
      <c r="A381">
        <v>380</v>
      </c>
      <c r="B381">
        <f>IF(OR(F380=2,F380=4,F380=6),-45,IF(F380=1,25-INT(Recap!$B$16*100-E380),IF(F380=3,25-INT(Recap!$D$16*100-E380),IF(F380=5,25-INT(Recap!$F$16*100-E380),IF(F380=7,25-INT(Recap!$H$16*100-E380))))))</f>
        <v>17</v>
      </c>
      <c r="C381">
        <f>Recap!$B$9*(100-B381)/100</f>
        <v>2963.1</v>
      </c>
      <c r="D381" s="10">
        <f t="shared" si="7"/>
        <v>1220225.9999999991</v>
      </c>
      <c r="E381" s="11">
        <f>INT((Recap!$B$3-D381)/Recap!$B$3*1000)/10</f>
        <v>33.1</v>
      </c>
      <c r="F381">
        <f>IF(E381/100&gt;0,IF(E381/100&gt;Recap!$C$16,1,IF(E381/100&gt;Recap!$D$16,2,IF(E381/100&gt;Recap!$E$16,3,IF(E381/100&gt;Recap!$F$16,4,IF(E381/100&gt;Recap!$G$16,5,IF(E381/100&gt;Recap!$H$16,6,IF(E381/100&gt;Recap!I395,7,IF(E381/100&gt;Recap!J395,8)))))))))</f>
        <v>5</v>
      </c>
    </row>
    <row r="382" spans="1:6" x14ac:dyDescent="0.3">
      <c r="A382">
        <v>381</v>
      </c>
      <c r="B382">
        <f>IF(OR(F381=2,F381=4,F381=6),-45,IF(F381=1,25-INT(Recap!$B$16*100-E381),IF(F381=3,25-INT(Recap!$D$16*100-E381),IF(F381=5,25-INT(Recap!$F$16*100-E381),IF(F381=7,25-INT(Recap!$H$16*100-E381))))))</f>
        <v>17</v>
      </c>
      <c r="C382">
        <f>Recap!$B$9*(100-B382)/100</f>
        <v>2963.1</v>
      </c>
      <c r="D382" s="10">
        <f t="shared" si="7"/>
        <v>1223189.0999999992</v>
      </c>
      <c r="E382" s="11">
        <f>INT((Recap!$B$3-D382)/Recap!$B$3*1000)/10</f>
        <v>32.9</v>
      </c>
      <c r="F382">
        <f>IF(E382/100&gt;0,IF(E382/100&gt;Recap!$C$16,1,IF(E382/100&gt;Recap!$D$16,2,IF(E382/100&gt;Recap!$E$16,3,IF(E382/100&gt;Recap!$F$16,4,IF(E382/100&gt;Recap!$G$16,5,IF(E382/100&gt;Recap!$H$16,6,IF(E382/100&gt;Recap!I396,7,IF(E382/100&gt;Recap!J396,8)))))))))</f>
        <v>5</v>
      </c>
    </row>
    <row r="383" spans="1:6" x14ac:dyDescent="0.3">
      <c r="A383">
        <v>382</v>
      </c>
      <c r="B383">
        <f>IF(OR(F382=2,F382=4,F382=6),-45,IF(F382=1,25-INT(Recap!$B$16*100-E382),IF(F382=3,25-INT(Recap!$D$16*100-E382),IF(F382=5,25-INT(Recap!$F$16*100-E382),IF(F382=7,25-INT(Recap!$H$16*100-E382))))))</f>
        <v>17</v>
      </c>
      <c r="C383">
        <f>Recap!$B$9*(100-B383)/100</f>
        <v>2963.1</v>
      </c>
      <c r="D383" s="10">
        <f t="shared" si="7"/>
        <v>1226152.1999999993</v>
      </c>
      <c r="E383" s="11">
        <f>INT((Recap!$B$3-D383)/Recap!$B$3*1000)/10</f>
        <v>32.700000000000003</v>
      </c>
      <c r="F383">
        <f>IF(E383/100&gt;0,IF(E383/100&gt;Recap!$C$16,1,IF(E383/100&gt;Recap!$D$16,2,IF(E383/100&gt;Recap!$E$16,3,IF(E383/100&gt;Recap!$F$16,4,IF(E383/100&gt;Recap!$G$16,5,IF(E383/100&gt;Recap!$H$16,6,IF(E383/100&gt;Recap!I397,7,IF(E383/100&gt;Recap!J397,8)))))))))</f>
        <v>5</v>
      </c>
    </row>
    <row r="384" spans="1:6" x14ac:dyDescent="0.3">
      <c r="A384">
        <v>383</v>
      </c>
      <c r="B384">
        <f>IF(OR(F383=2,F383=4,F383=6),-45,IF(F383=1,25-INT(Recap!$B$16*100-E383),IF(F383=3,25-INT(Recap!$D$16*100-E383),IF(F383=5,25-INT(Recap!$F$16*100-E383),IF(F383=7,25-INT(Recap!$H$16*100-E383))))))</f>
        <v>17</v>
      </c>
      <c r="C384">
        <f>Recap!$B$9*(100-B384)/100</f>
        <v>2963.1</v>
      </c>
      <c r="D384" s="10">
        <f t="shared" si="7"/>
        <v>1229115.2999999993</v>
      </c>
      <c r="E384" s="11">
        <f>INT((Recap!$B$3-D384)/Recap!$B$3*1000)/10</f>
        <v>32.6</v>
      </c>
      <c r="F384">
        <f>IF(E384/100&gt;0,IF(E384/100&gt;Recap!$C$16,1,IF(E384/100&gt;Recap!$D$16,2,IF(E384/100&gt;Recap!$E$16,3,IF(E384/100&gt;Recap!$F$16,4,IF(E384/100&gt;Recap!$G$16,5,IF(E384/100&gt;Recap!$H$16,6,IF(E384/100&gt;Recap!I398,7,IF(E384/100&gt;Recap!J398,8)))))))))</f>
        <v>5</v>
      </c>
    </row>
    <row r="385" spans="1:6" x14ac:dyDescent="0.3">
      <c r="A385">
        <v>384</v>
      </c>
      <c r="B385">
        <f>IF(OR(F384=2,F384=4,F384=6),-45,IF(F384=1,25-INT(Recap!$B$16*100-E384),IF(F384=3,25-INT(Recap!$D$16*100-E384),IF(F384=5,25-INT(Recap!$F$16*100-E384),IF(F384=7,25-INT(Recap!$H$16*100-E384))))))</f>
        <v>17</v>
      </c>
      <c r="C385">
        <f>Recap!$B$9*(100-B385)/100</f>
        <v>2963.1</v>
      </c>
      <c r="D385" s="10">
        <f t="shared" si="7"/>
        <v>1232078.3999999994</v>
      </c>
      <c r="E385" s="11">
        <f>INT((Recap!$B$3-D385)/Recap!$B$3*1000)/10</f>
        <v>32.4</v>
      </c>
      <c r="F385">
        <f>IF(E385/100&gt;0,IF(E385/100&gt;Recap!$C$16,1,IF(E385/100&gt;Recap!$D$16,2,IF(E385/100&gt;Recap!$E$16,3,IF(E385/100&gt;Recap!$F$16,4,IF(E385/100&gt;Recap!$G$16,5,IF(E385/100&gt;Recap!$H$16,6,IF(E385/100&gt;Recap!I399,7,IF(E385/100&gt;Recap!J399,8)))))))))</f>
        <v>5</v>
      </c>
    </row>
    <row r="386" spans="1:6" x14ac:dyDescent="0.3">
      <c r="A386">
        <v>385</v>
      </c>
      <c r="B386">
        <f>IF(OR(F385=2,F385=4,F385=6),-45,IF(F385=1,25-INT(Recap!$B$16*100-E385),IF(F385=3,25-INT(Recap!$D$16*100-E385),IF(F385=5,25-INT(Recap!$F$16*100-E385),IF(F385=7,25-INT(Recap!$H$16*100-E385))))))</f>
        <v>16</v>
      </c>
      <c r="C386">
        <f>Recap!$B$9*(100-B386)/100</f>
        <v>2998.8</v>
      </c>
      <c r="D386" s="10">
        <f t="shared" si="7"/>
        <v>1235077.1999999995</v>
      </c>
      <c r="E386" s="11">
        <f>INT((Recap!$B$3-D386)/Recap!$B$3*1000)/10</f>
        <v>32.200000000000003</v>
      </c>
      <c r="F386">
        <f>IF(E386/100&gt;0,IF(E386/100&gt;Recap!$C$16,1,IF(E386/100&gt;Recap!$D$16,2,IF(E386/100&gt;Recap!$E$16,3,IF(E386/100&gt;Recap!$F$16,4,IF(E386/100&gt;Recap!$G$16,5,IF(E386/100&gt;Recap!$H$16,6,IF(E386/100&gt;Recap!I400,7,IF(E386/100&gt;Recap!J400,8)))))))))</f>
        <v>5</v>
      </c>
    </row>
    <row r="387" spans="1:6" x14ac:dyDescent="0.3">
      <c r="A387">
        <v>386</v>
      </c>
      <c r="B387">
        <f>IF(OR(F386=2,F386=4,F386=6),-45,IF(F386=1,25-INT(Recap!$B$16*100-E386),IF(F386=3,25-INT(Recap!$D$16*100-E386),IF(F386=5,25-INT(Recap!$F$16*100-E386),IF(F386=7,25-INT(Recap!$H$16*100-E386))))))</f>
        <v>16</v>
      </c>
      <c r="C387">
        <f>Recap!$B$9*(100-B387)/100</f>
        <v>2998.8</v>
      </c>
      <c r="D387" s="10">
        <f t="shared" si="7"/>
        <v>1238075.9999999995</v>
      </c>
      <c r="E387" s="11">
        <f>INT((Recap!$B$3-D387)/Recap!$B$3*1000)/10</f>
        <v>32.1</v>
      </c>
      <c r="F387">
        <f>IF(E387/100&gt;0,IF(E387/100&gt;Recap!$C$16,1,IF(E387/100&gt;Recap!$D$16,2,IF(E387/100&gt;Recap!$E$16,3,IF(E387/100&gt;Recap!$F$16,4,IF(E387/100&gt;Recap!$G$16,5,IF(E387/100&gt;Recap!$H$16,6,IF(E387/100&gt;Recap!I401,7,IF(E387/100&gt;Recap!J401,8)))))))))</f>
        <v>5</v>
      </c>
    </row>
    <row r="388" spans="1:6" x14ac:dyDescent="0.3">
      <c r="A388">
        <v>387</v>
      </c>
      <c r="B388">
        <f>IF(OR(F387=2,F387=4,F387=6),-45,IF(F387=1,25-INT(Recap!$B$16*100-E387),IF(F387=3,25-INT(Recap!$D$16*100-E387),IF(F387=5,25-INT(Recap!$F$16*100-E387),IF(F387=7,25-INT(Recap!$H$16*100-E387))))))</f>
        <v>16</v>
      </c>
      <c r="C388">
        <f>Recap!$B$9*(100-B388)/100</f>
        <v>2998.8</v>
      </c>
      <c r="D388" s="10">
        <f t="shared" si="7"/>
        <v>1241074.7999999996</v>
      </c>
      <c r="E388" s="11">
        <f>INT((Recap!$B$3-D388)/Recap!$B$3*1000)/10</f>
        <v>31.9</v>
      </c>
      <c r="F388">
        <f>IF(E388/100&gt;0,IF(E388/100&gt;Recap!$C$16,1,IF(E388/100&gt;Recap!$D$16,2,IF(E388/100&gt;Recap!$E$16,3,IF(E388/100&gt;Recap!$F$16,4,IF(E388/100&gt;Recap!$G$16,5,IF(E388/100&gt;Recap!$H$16,6,IF(E388/100&gt;Recap!I402,7,IF(E388/100&gt;Recap!J402,8)))))))))</f>
        <v>5</v>
      </c>
    </row>
    <row r="389" spans="1:6" x14ac:dyDescent="0.3">
      <c r="A389">
        <v>388</v>
      </c>
      <c r="B389">
        <f>IF(OR(F388=2,F388=4,F388=6),-45,IF(F388=1,25-INT(Recap!$B$16*100-E388),IF(F388=3,25-INT(Recap!$D$16*100-E388),IF(F388=5,25-INT(Recap!$F$16*100-E388),IF(F388=7,25-INT(Recap!$H$16*100-E388))))))</f>
        <v>16</v>
      </c>
      <c r="C389">
        <f>Recap!$B$9*(100-B389)/100</f>
        <v>2998.8</v>
      </c>
      <c r="D389" s="10">
        <f t="shared" si="7"/>
        <v>1244073.5999999996</v>
      </c>
      <c r="E389" s="11">
        <f>INT((Recap!$B$3-D389)/Recap!$B$3*1000)/10</f>
        <v>31.7</v>
      </c>
      <c r="F389">
        <f>IF(E389/100&gt;0,IF(E389/100&gt;Recap!$C$16,1,IF(E389/100&gt;Recap!$D$16,2,IF(E389/100&gt;Recap!$E$16,3,IF(E389/100&gt;Recap!$F$16,4,IF(E389/100&gt;Recap!$G$16,5,IF(E389/100&gt;Recap!$H$16,6,IF(E389/100&gt;Recap!I403,7,IF(E389/100&gt;Recap!J403,8)))))))))</f>
        <v>5</v>
      </c>
    </row>
    <row r="390" spans="1:6" x14ac:dyDescent="0.3">
      <c r="A390">
        <v>389</v>
      </c>
      <c r="B390">
        <f>IF(OR(F389=2,F389=4,F389=6),-45,IF(F389=1,25-INT(Recap!$B$16*100-E389),IF(F389=3,25-INT(Recap!$D$16*100-E389),IF(F389=5,25-INT(Recap!$F$16*100-E389),IF(F389=7,25-INT(Recap!$H$16*100-E389))))))</f>
        <v>16</v>
      </c>
      <c r="C390">
        <f>Recap!$B$9*(100-B390)/100</f>
        <v>2998.8</v>
      </c>
      <c r="D390" s="10">
        <f t="shared" si="7"/>
        <v>1247072.3999999997</v>
      </c>
      <c r="E390" s="11">
        <f>INT((Recap!$B$3-D390)/Recap!$B$3*1000)/10</f>
        <v>31.6</v>
      </c>
      <c r="F390">
        <f>IF(E390/100&gt;0,IF(E390/100&gt;Recap!$C$16,1,IF(E390/100&gt;Recap!$D$16,2,IF(E390/100&gt;Recap!$E$16,3,IF(E390/100&gt;Recap!$F$16,4,IF(E390/100&gt;Recap!$G$16,5,IF(E390/100&gt;Recap!$H$16,6,IF(E390/100&gt;Recap!I404,7,IF(E390/100&gt;Recap!J404,8)))))))))</f>
        <v>5</v>
      </c>
    </row>
    <row r="391" spans="1:6" x14ac:dyDescent="0.3">
      <c r="A391">
        <v>390</v>
      </c>
      <c r="B391">
        <f>IF(OR(F390=2,F390=4,F390=6),-45,IF(F390=1,25-INT(Recap!$B$16*100-E390),IF(F390=3,25-INT(Recap!$D$16*100-E390),IF(F390=5,25-INT(Recap!$F$16*100-E390),IF(F390=7,25-INT(Recap!$H$16*100-E390))))))</f>
        <v>16</v>
      </c>
      <c r="C391">
        <f>Recap!$B$9*(100-B391)/100</f>
        <v>2998.8</v>
      </c>
      <c r="D391" s="10">
        <f t="shared" si="7"/>
        <v>1250071.1999999997</v>
      </c>
      <c r="E391" s="11">
        <f>INT((Recap!$B$3-D391)/Recap!$B$3*1000)/10</f>
        <v>31.4</v>
      </c>
      <c r="F391">
        <f>IF(E391/100&gt;0,IF(E391/100&gt;Recap!$C$16,1,IF(E391/100&gt;Recap!$D$16,2,IF(E391/100&gt;Recap!$E$16,3,IF(E391/100&gt;Recap!$F$16,4,IF(E391/100&gt;Recap!$G$16,5,IF(E391/100&gt;Recap!$H$16,6,IF(E391/100&gt;Recap!I405,7,IF(E391/100&gt;Recap!J405,8)))))))))</f>
        <v>5</v>
      </c>
    </row>
    <row r="392" spans="1:6" x14ac:dyDescent="0.3">
      <c r="A392">
        <v>391</v>
      </c>
      <c r="B392">
        <f>IF(OR(F391=2,F391=4,F391=6),-45,IF(F391=1,25-INT(Recap!$B$16*100-E391),IF(F391=3,25-INT(Recap!$D$16*100-E391),IF(F391=5,25-INT(Recap!$F$16*100-E391),IF(F391=7,25-INT(Recap!$H$16*100-E391))))))</f>
        <v>15</v>
      </c>
      <c r="C392">
        <f>Recap!$B$9*(100-B392)/100</f>
        <v>3034.5</v>
      </c>
      <c r="D392" s="10">
        <f t="shared" si="7"/>
        <v>1253105.6999999997</v>
      </c>
      <c r="E392" s="11">
        <f>INT((Recap!$B$3-D392)/Recap!$B$3*1000)/10</f>
        <v>31.2</v>
      </c>
      <c r="F392">
        <f>IF(E392/100&gt;0,IF(E392/100&gt;Recap!$C$16,1,IF(E392/100&gt;Recap!$D$16,2,IF(E392/100&gt;Recap!$E$16,3,IF(E392/100&gt;Recap!$F$16,4,IF(E392/100&gt;Recap!$G$16,5,IF(E392/100&gt;Recap!$H$16,6,IF(E392/100&gt;Recap!I406,7,IF(E392/100&gt;Recap!J406,8)))))))))</f>
        <v>5</v>
      </c>
    </row>
    <row r="393" spans="1:6" x14ac:dyDescent="0.3">
      <c r="A393">
        <v>392</v>
      </c>
      <c r="B393">
        <f>IF(OR(F392=2,F392=4,F392=6),-45,IF(F392=1,25-INT(Recap!$B$16*100-E392),IF(F392=3,25-INT(Recap!$D$16*100-E392),IF(F392=5,25-INT(Recap!$F$16*100-E392),IF(F392=7,25-INT(Recap!$H$16*100-E392))))))</f>
        <v>15</v>
      </c>
      <c r="C393">
        <f>Recap!$B$9*(100-B393)/100</f>
        <v>3034.5</v>
      </c>
      <c r="D393" s="10">
        <f t="shared" si="7"/>
        <v>1256140.1999999997</v>
      </c>
      <c r="E393" s="11">
        <f>INT((Recap!$B$3-D393)/Recap!$B$3*1000)/10</f>
        <v>31.1</v>
      </c>
      <c r="F393">
        <f>IF(E393/100&gt;0,IF(E393/100&gt;Recap!$C$16,1,IF(E393/100&gt;Recap!$D$16,2,IF(E393/100&gt;Recap!$E$16,3,IF(E393/100&gt;Recap!$F$16,4,IF(E393/100&gt;Recap!$G$16,5,IF(E393/100&gt;Recap!$H$16,6,IF(E393/100&gt;Recap!I407,7,IF(E393/100&gt;Recap!J407,8)))))))))</f>
        <v>5</v>
      </c>
    </row>
    <row r="394" spans="1:6" x14ac:dyDescent="0.3">
      <c r="A394">
        <v>393</v>
      </c>
      <c r="B394">
        <f>IF(OR(F393=2,F393=4,F393=6),-45,IF(F393=1,25-INT(Recap!$B$16*100-E393),IF(F393=3,25-INT(Recap!$D$16*100-E393),IF(F393=5,25-INT(Recap!$F$16*100-E393),IF(F393=7,25-INT(Recap!$H$16*100-E393))))))</f>
        <v>15</v>
      </c>
      <c r="C394">
        <f>Recap!$B$9*(100-B394)/100</f>
        <v>3034.5</v>
      </c>
      <c r="D394" s="10">
        <f t="shared" si="7"/>
        <v>1259174.6999999997</v>
      </c>
      <c r="E394" s="11">
        <f>INT((Recap!$B$3-D394)/Recap!$B$3*1000)/10</f>
        <v>30.9</v>
      </c>
      <c r="F394">
        <f>IF(E394/100&gt;0,IF(E394/100&gt;Recap!$C$16,1,IF(E394/100&gt;Recap!$D$16,2,IF(E394/100&gt;Recap!$E$16,3,IF(E394/100&gt;Recap!$F$16,4,IF(E394/100&gt;Recap!$G$16,5,IF(E394/100&gt;Recap!$H$16,6,IF(E394/100&gt;Recap!I408,7,IF(E394/100&gt;Recap!J408,8)))))))))</f>
        <v>5</v>
      </c>
    </row>
    <row r="395" spans="1:6" x14ac:dyDescent="0.3">
      <c r="A395">
        <v>394</v>
      </c>
      <c r="B395">
        <f>IF(OR(F394=2,F394=4,F394=6),-45,IF(F394=1,25-INT(Recap!$B$16*100-E394),IF(F394=3,25-INT(Recap!$D$16*100-E394),IF(F394=5,25-INT(Recap!$F$16*100-E394),IF(F394=7,25-INT(Recap!$H$16*100-E394))))))</f>
        <v>15</v>
      </c>
      <c r="C395">
        <f>Recap!$B$9*(100-B395)/100</f>
        <v>3034.5</v>
      </c>
      <c r="D395" s="10">
        <f t="shared" si="7"/>
        <v>1262209.1999999997</v>
      </c>
      <c r="E395" s="11">
        <f>INT((Recap!$B$3-D395)/Recap!$B$3*1000)/10</f>
        <v>30.7</v>
      </c>
      <c r="F395">
        <f>IF(E395/100&gt;0,IF(E395/100&gt;Recap!$C$16,1,IF(E395/100&gt;Recap!$D$16,2,IF(E395/100&gt;Recap!$E$16,3,IF(E395/100&gt;Recap!$F$16,4,IF(E395/100&gt;Recap!$G$16,5,IF(E395/100&gt;Recap!$H$16,6,IF(E395/100&gt;Recap!I409,7,IF(E395/100&gt;Recap!J409,8)))))))))</f>
        <v>5</v>
      </c>
    </row>
    <row r="396" spans="1:6" x14ac:dyDescent="0.3">
      <c r="A396">
        <v>395</v>
      </c>
      <c r="B396">
        <f>IF(OR(F395=2,F395=4,F395=6),-45,IF(F395=1,25-INT(Recap!$B$16*100-E395),IF(F395=3,25-INT(Recap!$D$16*100-E395),IF(F395=5,25-INT(Recap!$F$16*100-E395),IF(F395=7,25-INT(Recap!$H$16*100-E395))))))</f>
        <v>15</v>
      </c>
      <c r="C396">
        <f>Recap!$B$9*(100-B396)/100</f>
        <v>3034.5</v>
      </c>
      <c r="D396" s="10">
        <f t="shared" si="7"/>
        <v>1265243.6999999997</v>
      </c>
      <c r="E396" s="11">
        <f>INT((Recap!$B$3-D396)/Recap!$B$3*1000)/10</f>
        <v>30.6</v>
      </c>
      <c r="F396">
        <f>IF(E396/100&gt;0,IF(E396/100&gt;Recap!$C$16,1,IF(E396/100&gt;Recap!$D$16,2,IF(E396/100&gt;Recap!$E$16,3,IF(E396/100&gt;Recap!$F$16,4,IF(E396/100&gt;Recap!$G$16,5,IF(E396/100&gt;Recap!$H$16,6,IF(E396/100&gt;Recap!I410,7,IF(E396/100&gt;Recap!J410,8)))))))))</f>
        <v>5</v>
      </c>
    </row>
    <row r="397" spans="1:6" x14ac:dyDescent="0.3">
      <c r="A397">
        <v>396</v>
      </c>
      <c r="B397">
        <f>IF(OR(F396=2,F396=4,F396=6),-45,IF(F396=1,25-INT(Recap!$B$16*100-E396),IF(F396=3,25-INT(Recap!$D$16*100-E396),IF(F396=5,25-INT(Recap!$F$16*100-E396),IF(F396=7,25-INT(Recap!$H$16*100-E396))))))</f>
        <v>15</v>
      </c>
      <c r="C397">
        <f>Recap!$B$9*(100-B397)/100</f>
        <v>3034.5</v>
      </c>
      <c r="D397" s="10">
        <f t="shared" si="7"/>
        <v>1268278.1999999997</v>
      </c>
      <c r="E397" s="11">
        <f>INT((Recap!$B$3-D397)/Recap!$B$3*1000)/10</f>
        <v>30.4</v>
      </c>
      <c r="F397">
        <f>IF(E397/100&gt;0,IF(E397/100&gt;Recap!$C$16,1,IF(E397/100&gt;Recap!$D$16,2,IF(E397/100&gt;Recap!$E$16,3,IF(E397/100&gt;Recap!$F$16,4,IF(E397/100&gt;Recap!$G$16,5,IF(E397/100&gt;Recap!$H$16,6,IF(E397/100&gt;Recap!I411,7,IF(E397/100&gt;Recap!J411,8)))))))))</f>
        <v>5</v>
      </c>
    </row>
    <row r="398" spans="1:6" x14ac:dyDescent="0.3">
      <c r="A398">
        <v>397</v>
      </c>
      <c r="B398">
        <f>IF(OR(F397=2,F397=4,F397=6),-45,IF(F397=1,25-INT(Recap!$B$16*100-E397),IF(F397=3,25-INT(Recap!$D$16*100-E397),IF(F397=5,25-INT(Recap!$F$16*100-E397),IF(F397=7,25-INT(Recap!$H$16*100-E397))))))</f>
        <v>14</v>
      </c>
      <c r="C398">
        <f>Recap!$B$9*(100-B398)/100</f>
        <v>3070.2</v>
      </c>
      <c r="D398" s="10">
        <f t="shared" si="7"/>
        <v>1271348.3999999997</v>
      </c>
      <c r="E398" s="11">
        <f>INT((Recap!$B$3-D398)/Recap!$B$3*1000)/10</f>
        <v>30.2</v>
      </c>
      <c r="F398">
        <f>IF(E398/100&gt;0,IF(E398/100&gt;Recap!$C$16,1,IF(E398/100&gt;Recap!$D$16,2,IF(E398/100&gt;Recap!$E$16,3,IF(E398/100&gt;Recap!$F$16,4,IF(E398/100&gt;Recap!$G$16,5,IF(E398/100&gt;Recap!$H$16,6,IF(E398/100&gt;Recap!I412,7,IF(E398/100&gt;Recap!J412,8)))))))))</f>
        <v>5</v>
      </c>
    </row>
    <row r="399" spans="1:6" x14ac:dyDescent="0.3">
      <c r="A399">
        <v>398</v>
      </c>
      <c r="B399">
        <f>IF(OR(F398=2,F398=4,F398=6),-45,IF(F398=1,25-INT(Recap!$B$16*100-E398),IF(F398=3,25-INT(Recap!$D$16*100-E398),IF(F398=5,25-INT(Recap!$F$16*100-E398),IF(F398=7,25-INT(Recap!$H$16*100-E398))))))</f>
        <v>14</v>
      </c>
      <c r="C399">
        <f>Recap!$B$9*(100-B399)/100</f>
        <v>3070.2</v>
      </c>
      <c r="D399" s="10">
        <f t="shared" si="7"/>
        <v>1274418.5999999996</v>
      </c>
      <c r="E399" s="11">
        <f>INT((Recap!$B$3-D399)/Recap!$B$3*1000)/10</f>
        <v>30.1</v>
      </c>
      <c r="F399">
        <f>IF(E399/100&gt;0,IF(E399/100&gt;Recap!$C$16,1,IF(E399/100&gt;Recap!$D$16,2,IF(E399/100&gt;Recap!$E$16,3,IF(E399/100&gt;Recap!$F$16,4,IF(E399/100&gt;Recap!$G$16,5,IF(E399/100&gt;Recap!$H$16,6,IF(E399/100&gt;Recap!I413,7,IF(E399/100&gt;Recap!J413,8)))))))))</f>
        <v>5</v>
      </c>
    </row>
    <row r="400" spans="1:6" x14ac:dyDescent="0.3">
      <c r="A400">
        <v>399</v>
      </c>
      <c r="B400">
        <f>IF(OR(F399=2,F399=4,F399=6),-45,IF(F399=1,25-INT(Recap!$B$16*100-E399),IF(F399=3,25-INT(Recap!$D$16*100-E399),IF(F399=5,25-INT(Recap!$F$16*100-E399),IF(F399=7,25-INT(Recap!$H$16*100-E399))))))</f>
        <v>14</v>
      </c>
      <c r="C400">
        <f>Recap!$B$9*(100-B400)/100</f>
        <v>3070.2</v>
      </c>
      <c r="D400" s="10">
        <f t="shared" si="7"/>
        <v>1277488.7999999996</v>
      </c>
      <c r="E400" s="11">
        <f>INT((Recap!$B$3-D400)/Recap!$B$3*1000)/10</f>
        <v>29.9</v>
      </c>
      <c r="F400">
        <f>IF(E400/100&gt;0,IF(E400/100&gt;Recap!$C$16,1,IF(E400/100&gt;Recap!$D$16,2,IF(E400/100&gt;Recap!$E$16,3,IF(E400/100&gt;Recap!$F$16,4,IF(E400/100&gt;Recap!$G$16,5,IF(E400/100&gt;Recap!$H$16,6,IF(E400/100&gt;Recap!I414,7,IF(E400/100&gt;Recap!J414,8)))))))))</f>
        <v>5</v>
      </c>
    </row>
    <row r="401" spans="1:6" x14ac:dyDescent="0.3">
      <c r="A401">
        <v>400</v>
      </c>
      <c r="B401">
        <f>IF(OR(F400=2,F400=4,F400=6),-45,IF(F400=1,25-INT(Recap!$B$16*100-E400),IF(F400=3,25-INT(Recap!$D$16*100-E400),IF(F400=5,25-INT(Recap!$F$16*100-E400),IF(F400=7,25-INT(Recap!$H$16*100-E400))))))</f>
        <v>14</v>
      </c>
      <c r="C401">
        <f>Recap!$B$9*(100-B401)/100</f>
        <v>3070.2</v>
      </c>
      <c r="D401" s="10">
        <f t="shared" si="7"/>
        <v>1280558.9999999995</v>
      </c>
      <c r="E401" s="11">
        <f>INT((Recap!$B$3-D401)/Recap!$B$3*1000)/10</f>
        <v>29.7</v>
      </c>
      <c r="F401">
        <f>IF(E401/100&gt;0,IF(E401/100&gt;Recap!$C$16,1,IF(E401/100&gt;Recap!$D$16,2,IF(E401/100&gt;Recap!$E$16,3,IF(E401/100&gt;Recap!$F$16,4,IF(E401/100&gt;Recap!$G$16,5,IF(E401/100&gt;Recap!$H$16,6,IF(E401/100&gt;Recap!I415,7,IF(E401/100&gt;Recap!J415,8)))))))))</f>
        <v>5</v>
      </c>
    </row>
    <row r="402" spans="1:6" x14ac:dyDescent="0.3">
      <c r="A402">
        <v>401</v>
      </c>
      <c r="B402">
        <f>IF(OR(F401=2,F401=4,F401=6),-45,IF(F401=1,25-INT(Recap!$B$16*100-E401),IF(F401=3,25-INT(Recap!$D$16*100-E401),IF(F401=5,25-INT(Recap!$F$16*100-E401),IF(F401=7,25-INT(Recap!$H$16*100-E401))))))</f>
        <v>14</v>
      </c>
      <c r="C402">
        <f>Recap!$B$9*(100-B402)/100</f>
        <v>3070.2</v>
      </c>
      <c r="D402" s="10">
        <f t="shared" si="7"/>
        <v>1283629.1999999995</v>
      </c>
      <c r="E402" s="11">
        <f>INT((Recap!$B$3-D402)/Recap!$B$3*1000)/10</f>
        <v>29.6</v>
      </c>
      <c r="F402">
        <f>IF(E402/100&gt;0,IF(E402/100&gt;Recap!$C$16,1,IF(E402/100&gt;Recap!$D$16,2,IF(E402/100&gt;Recap!$E$16,3,IF(E402/100&gt;Recap!$F$16,4,IF(E402/100&gt;Recap!$G$16,5,IF(E402/100&gt;Recap!$H$16,6,IF(E402/100&gt;Recap!I416,7,IF(E402/100&gt;Recap!J416,8)))))))))</f>
        <v>5</v>
      </c>
    </row>
    <row r="403" spans="1:6" x14ac:dyDescent="0.3">
      <c r="A403">
        <v>402</v>
      </c>
      <c r="B403">
        <f>IF(OR(F402=2,F402=4,F402=6),-45,IF(F402=1,25-INT(Recap!$B$16*100-E402),IF(F402=3,25-INT(Recap!$D$16*100-E402),IF(F402=5,25-INT(Recap!$F$16*100-E402),IF(F402=7,25-INT(Recap!$H$16*100-E402))))))</f>
        <v>14</v>
      </c>
      <c r="C403">
        <f>Recap!$B$9*(100-B403)/100</f>
        <v>3070.2</v>
      </c>
      <c r="D403" s="10">
        <f t="shared" si="7"/>
        <v>1286699.3999999994</v>
      </c>
      <c r="E403" s="11">
        <f>INT((Recap!$B$3-D403)/Recap!$B$3*1000)/10</f>
        <v>29.4</v>
      </c>
      <c r="F403">
        <f>IF(E403/100&gt;0,IF(E403/100&gt;Recap!$C$16,1,IF(E403/100&gt;Recap!$D$16,2,IF(E403/100&gt;Recap!$E$16,3,IF(E403/100&gt;Recap!$F$16,4,IF(E403/100&gt;Recap!$G$16,5,IF(E403/100&gt;Recap!$H$16,6,IF(E403/100&gt;Recap!I417,7,IF(E403/100&gt;Recap!J417,8)))))))))</f>
        <v>5</v>
      </c>
    </row>
    <row r="404" spans="1:6" x14ac:dyDescent="0.3">
      <c r="A404">
        <v>403</v>
      </c>
      <c r="B404">
        <f>IF(OR(F403=2,F403=4,F403=6),-45,IF(F403=1,25-INT(Recap!$B$16*100-E403),IF(F403=3,25-INT(Recap!$D$16*100-E403),IF(F403=5,25-INT(Recap!$F$16*100-E403),IF(F403=7,25-INT(Recap!$H$16*100-E403))))))</f>
        <v>13</v>
      </c>
      <c r="C404">
        <f>Recap!$B$9*(100-B404)/100</f>
        <v>3105.9</v>
      </c>
      <c r="D404" s="10">
        <f t="shared" si="7"/>
        <v>1289805.2999999993</v>
      </c>
      <c r="E404" s="11">
        <f>INT((Recap!$B$3-D404)/Recap!$B$3*1000)/10</f>
        <v>29.2</v>
      </c>
      <c r="F404">
        <f>IF(E404/100&gt;0,IF(E404/100&gt;Recap!$C$16,1,IF(E404/100&gt;Recap!$D$16,2,IF(E404/100&gt;Recap!$E$16,3,IF(E404/100&gt;Recap!$F$16,4,IF(E404/100&gt;Recap!$G$16,5,IF(E404/100&gt;Recap!$H$16,6,IF(E404/100&gt;Recap!I418,7,IF(E404/100&gt;Recap!J418,8)))))))))</f>
        <v>5</v>
      </c>
    </row>
    <row r="405" spans="1:6" x14ac:dyDescent="0.3">
      <c r="A405">
        <v>404</v>
      </c>
      <c r="B405">
        <f>IF(OR(F404=2,F404=4,F404=6),-45,IF(F404=1,25-INT(Recap!$B$16*100-E404),IF(F404=3,25-INT(Recap!$D$16*100-E404),IF(F404=5,25-INT(Recap!$F$16*100-E404),IF(F404=7,25-INT(Recap!$H$16*100-E404))))))</f>
        <v>13</v>
      </c>
      <c r="C405">
        <f>Recap!$B$9*(100-B405)/100</f>
        <v>3105.9</v>
      </c>
      <c r="D405" s="10">
        <f t="shared" si="7"/>
        <v>1292911.1999999993</v>
      </c>
      <c r="E405" s="11">
        <f>INT((Recap!$B$3-D405)/Recap!$B$3*1000)/10</f>
        <v>29.1</v>
      </c>
      <c r="F405">
        <f>IF(E405/100&gt;0,IF(E405/100&gt;Recap!$C$16,1,IF(E405/100&gt;Recap!$D$16,2,IF(E405/100&gt;Recap!$E$16,3,IF(E405/100&gt;Recap!$F$16,4,IF(E405/100&gt;Recap!$G$16,5,IF(E405/100&gt;Recap!$H$16,6,IF(E405/100&gt;Recap!I419,7,IF(E405/100&gt;Recap!J419,8)))))))))</f>
        <v>5</v>
      </c>
    </row>
    <row r="406" spans="1:6" x14ac:dyDescent="0.3">
      <c r="A406">
        <v>405</v>
      </c>
      <c r="B406">
        <f>IF(OR(F405=2,F405=4,F405=6),-45,IF(F405=1,25-INT(Recap!$B$16*100-E405),IF(F405=3,25-INT(Recap!$D$16*100-E405),IF(F405=5,25-INT(Recap!$F$16*100-E405),IF(F405=7,25-INT(Recap!$H$16*100-E405))))))</f>
        <v>13</v>
      </c>
      <c r="C406">
        <f>Recap!$B$9*(100-B406)/100</f>
        <v>3105.9</v>
      </c>
      <c r="D406" s="10">
        <f t="shared" ref="D406:D469" si="8">D405+C406</f>
        <v>1296017.0999999992</v>
      </c>
      <c r="E406" s="11">
        <f>INT((Recap!$B$3-D406)/Recap!$B$3*1000)/10</f>
        <v>28.9</v>
      </c>
      <c r="F406">
        <f>IF(E406/100&gt;0,IF(E406/100&gt;Recap!$C$16,1,IF(E406/100&gt;Recap!$D$16,2,IF(E406/100&gt;Recap!$E$16,3,IF(E406/100&gt;Recap!$F$16,4,IF(E406/100&gt;Recap!$G$16,5,IF(E406/100&gt;Recap!$H$16,6,IF(E406/100&gt;Recap!I420,7,IF(E406/100&gt;Recap!J420,8)))))))))</f>
        <v>5</v>
      </c>
    </row>
    <row r="407" spans="1:6" x14ac:dyDescent="0.3">
      <c r="A407">
        <v>406</v>
      </c>
      <c r="B407">
        <f>IF(OR(F406=2,F406=4,F406=6),-45,IF(F406=1,25-INT(Recap!$B$16*100-E406),IF(F406=3,25-INT(Recap!$D$16*100-E406),IF(F406=5,25-INT(Recap!$F$16*100-E406),IF(F406=7,25-INT(Recap!$H$16*100-E406))))))</f>
        <v>13</v>
      </c>
      <c r="C407">
        <f>Recap!$B$9*(100-B407)/100</f>
        <v>3105.9</v>
      </c>
      <c r="D407" s="10">
        <f t="shared" si="8"/>
        <v>1299122.9999999991</v>
      </c>
      <c r="E407" s="11">
        <f>INT((Recap!$B$3-D407)/Recap!$B$3*1000)/10</f>
        <v>28.7</v>
      </c>
      <c r="F407">
        <f>IF(E407/100&gt;0,IF(E407/100&gt;Recap!$C$16,1,IF(E407/100&gt;Recap!$D$16,2,IF(E407/100&gt;Recap!$E$16,3,IF(E407/100&gt;Recap!$F$16,4,IF(E407/100&gt;Recap!$G$16,5,IF(E407/100&gt;Recap!$H$16,6,IF(E407/100&gt;Recap!I421,7,IF(E407/100&gt;Recap!J421,8)))))))))</f>
        <v>5</v>
      </c>
    </row>
    <row r="408" spans="1:6" x14ac:dyDescent="0.3">
      <c r="A408">
        <v>407</v>
      </c>
      <c r="B408">
        <f>IF(OR(F407=2,F407=4,F407=6),-45,IF(F407=1,25-INT(Recap!$B$16*100-E407),IF(F407=3,25-INT(Recap!$D$16*100-E407),IF(F407=5,25-INT(Recap!$F$16*100-E407),IF(F407=7,25-INT(Recap!$H$16*100-E407))))))</f>
        <v>13</v>
      </c>
      <c r="C408">
        <f>Recap!$B$9*(100-B408)/100</f>
        <v>3105.9</v>
      </c>
      <c r="D408" s="10">
        <f t="shared" si="8"/>
        <v>1302228.899999999</v>
      </c>
      <c r="E408" s="11">
        <f>INT((Recap!$B$3-D408)/Recap!$B$3*1000)/10</f>
        <v>28.6</v>
      </c>
      <c r="F408">
        <f>IF(E408/100&gt;0,IF(E408/100&gt;Recap!$C$16,1,IF(E408/100&gt;Recap!$D$16,2,IF(E408/100&gt;Recap!$E$16,3,IF(E408/100&gt;Recap!$F$16,4,IF(E408/100&gt;Recap!$G$16,5,IF(E408/100&gt;Recap!$H$16,6,IF(E408/100&gt;Recap!I422,7,IF(E408/100&gt;Recap!J422,8)))))))))</f>
        <v>5</v>
      </c>
    </row>
    <row r="409" spans="1:6" x14ac:dyDescent="0.3">
      <c r="A409">
        <v>408</v>
      </c>
      <c r="B409">
        <f>IF(OR(F408=2,F408=4,F408=6),-45,IF(F408=1,25-INT(Recap!$B$16*100-E408),IF(F408=3,25-INT(Recap!$D$16*100-E408),IF(F408=5,25-INT(Recap!$F$16*100-E408),IF(F408=7,25-INT(Recap!$H$16*100-E408))))))</f>
        <v>13</v>
      </c>
      <c r="C409">
        <f>Recap!$B$9*(100-B409)/100</f>
        <v>3105.9</v>
      </c>
      <c r="D409" s="10">
        <f t="shared" si="8"/>
        <v>1305334.7999999989</v>
      </c>
      <c r="E409" s="11">
        <f>INT((Recap!$B$3-D409)/Recap!$B$3*1000)/10</f>
        <v>28.4</v>
      </c>
      <c r="F409">
        <f>IF(E409/100&gt;0,IF(E409/100&gt;Recap!$C$16,1,IF(E409/100&gt;Recap!$D$16,2,IF(E409/100&gt;Recap!$E$16,3,IF(E409/100&gt;Recap!$F$16,4,IF(E409/100&gt;Recap!$G$16,5,IF(E409/100&gt;Recap!$H$16,6,IF(E409/100&gt;Recap!I423,7,IF(E409/100&gt;Recap!J423,8)))))))))</f>
        <v>5</v>
      </c>
    </row>
    <row r="410" spans="1:6" x14ac:dyDescent="0.3">
      <c r="A410">
        <v>409</v>
      </c>
      <c r="B410">
        <f>IF(OR(F409=2,F409=4,F409=6),-45,IF(F409=1,25-INT(Recap!$B$16*100-E409),IF(F409=3,25-INT(Recap!$D$16*100-E409),IF(F409=5,25-INT(Recap!$F$16*100-E409),IF(F409=7,25-INT(Recap!$H$16*100-E409))))))</f>
        <v>12</v>
      </c>
      <c r="C410">
        <f>Recap!$B$9*(100-B410)/100</f>
        <v>3141.6</v>
      </c>
      <c r="D410" s="10">
        <f t="shared" si="8"/>
        <v>1308476.399999999</v>
      </c>
      <c r="E410" s="11">
        <f>INT((Recap!$B$3-D410)/Recap!$B$3*1000)/10</f>
        <v>28.2</v>
      </c>
      <c r="F410">
        <f>IF(E410/100&gt;0,IF(E410/100&gt;Recap!$C$16,1,IF(E410/100&gt;Recap!$D$16,2,IF(E410/100&gt;Recap!$E$16,3,IF(E410/100&gt;Recap!$F$16,4,IF(E410/100&gt;Recap!$G$16,5,IF(E410/100&gt;Recap!$H$16,6,IF(E410/100&gt;Recap!I424,7,IF(E410/100&gt;Recap!J424,8)))))))))</f>
        <v>5</v>
      </c>
    </row>
    <row r="411" spans="1:6" x14ac:dyDescent="0.3">
      <c r="A411">
        <v>410</v>
      </c>
      <c r="B411">
        <f>IF(OR(F410=2,F410=4,F410=6),-45,IF(F410=1,25-INT(Recap!$B$16*100-E410),IF(F410=3,25-INT(Recap!$D$16*100-E410),IF(F410=5,25-INT(Recap!$F$16*100-E410),IF(F410=7,25-INT(Recap!$H$16*100-E410))))))</f>
        <v>12</v>
      </c>
      <c r="C411">
        <f>Recap!$B$9*(100-B411)/100</f>
        <v>3141.6</v>
      </c>
      <c r="D411" s="10">
        <f t="shared" si="8"/>
        <v>1311617.9999999991</v>
      </c>
      <c r="E411" s="11">
        <f>INT((Recap!$B$3-D411)/Recap!$B$3*1000)/10</f>
        <v>28</v>
      </c>
      <c r="F411">
        <f>IF(E411/100&gt;0,IF(E411/100&gt;Recap!$C$16,1,IF(E411/100&gt;Recap!$D$16,2,IF(E411/100&gt;Recap!$E$16,3,IF(E411/100&gt;Recap!$F$16,4,IF(E411/100&gt;Recap!$G$16,5,IF(E411/100&gt;Recap!$H$16,6,IF(E411/100&gt;Recap!I425,7,IF(E411/100&gt;Recap!J425,8)))))))))</f>
        <v>5</v>
      </c>
    </row>
    <row r="412" spans="1:6" x14ac:dyDescent="0.3">
      <c r="A412">
        <v>411</v>
      </c>
      <c r="B412">
        <f>IF(OR(F411=2,F411=4,F411=6),-45,IF(F411=1,25-INT(Recap!$B$16*100-E411),IF(F411=3,25-INT(Recap!$D$16*100-E411),IF(F411=5,25-INT(Recap!$F$16*100-E411),IF(F411=7,25-INT(Recap!$H$16*100-E411))))))</f>
        <v>12</v>
      </c>
      <c r="C412">
        <f>Recap!$B$9*(100-B412)/100</f>
        <v>3141.6</v>
      </c>
      <c r="D412" s="10">
        <f t="shared" si="8"/>
        <v>1314759.5999999992</v>
      </c>
      <c r="E412" s="11">
        <f>INT((Recap!$B$3-D412)/Recap!$B$3*1000)/10</f>
        <v>27.9</v>
      </c>
      <c r="F412">
        <f>IF(E412/100&gt;0,IF(E412/100&gt;Recap!$C$16,1,IF(E412/100&gt;Recap!$D$16,2,IF(E412/100&gt;Recap!$E$16,3,IF(E412/100&gt;Recap!$F$16,4,IF(E412/100&gt;Recap!$G$16,5,IF(E412/100&gt;Recap!$H$16,6,IF(E412/100&gt;Recap!I426,7,IF(E412/100&gt;Recap!J426,8)))))))))</f>
        <v>5</v>
      </c>
    </row>
    <row r="413" spans="1:6" x14ac:dyDescent="0.3">
      <c r="A413">
        <v>412</v>
      </c>
      <c r="B413">
        <f>IF(OR(F412=2,F412=4,F412=6),-45,IF(F412=1,25-INT(Recap!$B$16*100-E412),IF(F412=3,25-INT(Recap!$D$16*100-E412),IF(F412=5,25-INT(Recap!$F$16*100-E412),IF(F412=7,25-INT(Recap!$H$16*100-E412))))))</f>
        <v>12</v>
      </c>
      <c r="C413">
        <f>Recap!$B$9*(100-B413)/100</f>
        <v>3141.6</v>
      </c>
      <c r="D413" s="10">
        <f t="shared" si="8"/>
        <v>1317901.1999999993</v>
      </c>
      <c r="E413" s="11">
        <f>INT((Recap!$B$3-D413)/Recap!$B$3*1000)/10</f>
        <v>27.7</v>
      </c>
      <c r="F413">
        <f>IF(E413/100&gt;0,IF(E413/100&gt;Recap!$C$16,1,IF(E413/100&gt;Recap!$D$16,2,IF(E413/100&gt;Recap!$E$16,3,IF(E413/100&gt;Recap!$F$16,4,IF(E413/100&gt;Recap!$G$16,5,IF(E413/100&gt;Recap!$H$16,6,IF(E413/100&gt;Recap!I427,7,IF(E413/100&gt;Recap!J427,8)))))))))</f>
        <v>5</v>
      </c>
    </row>
    <row r="414" spans="1:6" x14ac:dyDescent="0.3">
      <c r="A414">
        <v>413</v>
      </c>
      <c r="B414">
        <f>IF(OR(F413=2,F413=4,F413=6),-45,IF(F413=1,25-INT(Recap!$B$16*100-E413),IF(F413=3,25-INT(Recap!$D$16*100-E413),IF(F413=5,25-INT(Recap!$F$16*100-E413),IF(F413=7,25-INT(Recap!$H$16*100-E413))))))</f>
        <v>12</v>
      </c>
      <c r="C414">
        <f>Recap!$B$9*(100-B414)/100</f>
        <v>3141.6</v>
      </c>
      <c r="D414" s="10">
        <f t="shared" si="8"/>
        <v>1321042.7999999993</v>
      </c>
      <c r="E414" s="11">
        <f>INT((Recap!$B$3-D414)/Recap!$B$3*1000)/10</f>
        <v>27.5</v>
      </c>
      <c r="F414">
        <f>IF(E414/100&gt;0,IF(E414/100&gt;Recap!$C$16,1,IF(E414/100&gt;Recap!$D$16,2,IF(E414/100&gt;Recap!$E$16,3,IF(E414/100&gt;Recap!$F$16,4,IF(E414/100&gt;Recap!$G$16,5,IF(E414/100&gt;Recap!$H$16,6,IF(E414/100&gt;Recap!I428,7,IF(E414/100&gt;Recap!J428,8)))))))))</f>
        <v>5</v>
      </c>
    </row>
    <row r="415" spans="1:6" x14ac:dyDescent="0.3">
      <c r="A415">
        <v>414</v>
      </c>
      <c r="B415">
        <f>IF(OR(F414=2,F414=4,F414=6),-45,IF(F414=1,25-INT(Recap!$B$16*100-E414),IF(F414=3,25-INT(Recap!$D$16*100-E414),IF(F414=5,25-INT(Recap!$F$16*100-E414),IF(F414=7,25-INT(Recap!$H$16*100-E414))))))</f>
        <v>12</v>
      </c>
      <c r="C415">
        <f>Recap!$B$9*(100-B415)/100</f>
        <v>3141.6</v>
      </c>
      <c r="D415" s="10">
        <f t="shared" si="8"/>
        <v>1324184.3999999994</v>
      </c>
      <c r="E415" s="11">
        <f>INT((Recap!$B$3-D415)/Recap!$B$3*1000)/10</f>
        <v>27.4</v>
      </c>
      <c r="F415">
        <f>IF(E415/100&gt;0,IF(E415/100&gt;Recap!$C$16,1,IF(E415/100&gt;Recap!$D$16,2,IF(E415/100&gt;Recap!$E$16,3,IF(E415/100&gt;Recap!$F$16,4,IF(E415/100&gt;Recap!$G$16,5,IF(E415/100&gt;Recap!$H$16,6,IF(E415/100&gt;Recap!I429,7,IF(E415/100&gt;Recap!J429,8)))))))))</f>
        <v>5</v>
      </c>
    </row>
    <row r="416" spans="1:6" x14ac:dyDescent="0.3">
      <c r="A416">
        <v>415</v>
      </c>
      <c r="B416">
        <f>IF(OR(F415=2,F415=4,F415=6),-45,IF(F415=1,25-INT(Recap!$B$16*100-E415),IF(F415=3,25-INT(Recap!$D$16*100-E415),IF(F415=5,25-INT(Recap!$F$16*100-E415),IF(F415=7,25-INT(Recap!$H$16*100-E415))))))</f>
        <v>11</v>
      </c>
      <c r="C416">
        <f>Recap!$B$9*(100-B416)/100</f>
        <v>3177.3</v>
      </c>
      <c r="D416" s="10">
        <f t="shared" si="8"/>
        <v>1327361.6999999995</v>
      </c>
      <c r="E416" s="11">
        <f>INT((Recap!$B$3-D416)/Recap!$B$3*1000)/10</f>
        <v>27.2</v>
      </c>
      <c r="F416">
        <f>IF(E416/100&gt;0,IF(E416/100&gt;Recap!$C$16,1,IF(E416/100&gt;Recap!$D$16,2,IF(E416/100&gt;Recap!$E$16,3,IF(E416/100&gt;Recap!$F$16,4,IF(E416/100&gt;Recap!$G$16,5,IF(E416/100&gt;Recap!$H$16,6,IF(E416/100&gt;Recap!I430,7,IF(E416/100&gt;Recap!J430,8)))))))))</f>
        <v>5</v>
      </c>
    </row>
    <row r="417" spans="1:6" x14ac:dyDescent="0.3">
      <c r="A417">
        <v>416</v>
      </c>
      <c r="B417">
        <f>IF(OR(F416=2,F416=4,F416=6),-45,IF(F416=1,25-INT(Recap!$B$16*100-E416),IF(F416=3,25-INT(Recap!$D$16*100-E416),IF(F416=5,25-INT(Recap!$F$16*100-E416),IF(F416=7,25-INT(Recap!$H$16*100-E416))))))</f>
        <v>11</v>
      </c>
      <c r="C417">
        <f>Recap!$B$9*(100-B417)/100</f>
        <v>3177.3</v>
      </c>
      <c r="D417" s="10">
        <f t="shared" si="8"/>
        <v>1330538.9999999995</v>
      </c>
      <c r="E417" s="11">
        <f>INT((Recap!$B$3-D417)/Recap!$B$3*1000)/10</f>
        <v>27</v>
      </c>
      <c r="F417">
        <f>IF(E417/100&gt;0,IF(E417/100&gt;Recap!$C$16,1,IF(E417/100&gt;Recap!$D$16,2,IF(E417/100&gt;Recap!$E$16,3,IF(E417/100&gt;Recap!$F$16,4,IF(E417/100&gt;Recap!$G$16,5,IF(E417/100&gt;Recap!$H$16,6,IF(E417/100&gt;Recap!I431,7,IF(E417/100&gt;Recap!J431,8)))))))))</f>
        <v>5</v>
      </c>
    </row>
    <row r="418" spans="1:6" x14ac:dyDescent="0.3">
      <c r="A418">
        <v>417</v>
      </c>
      <c r="B418">
        <f>IF(OR(F417=2,F417=4,F417=6),-45,IF(F417=1,25-INT(Recap!$B$16*100-E417),IF(F417=3,25-INT(Recap!$D$16*100-E417),IF(F417=5,25-INT(Recap!$F$16*100-E417),IF(F417=7,25-INT(Recap!$H$16*100-E417))))))</f>
        <v>11</v>
      </c>
      <c r="C418">
        <f>Recap!$B$9*(100-B418)/100</f>
        <v>3177.3</v>
      </c>
      <c r="D418" s="10">
        <f t="shared" si="8"/>
        <v>1333716.2999999996</v>
      </c>
      <c r="E418" s="11">
        <f>INT((Recap!$B$3-D418)/Recap!$B$3*1000)/10</f>
        <v>26.8</v>
      </c>
      <c r="F418">
        <f>IF(E418/100&gt;0,IF(E418/100&gt;Recap!$C$16,1,IF(E418/100&gt;Recap!$D$16,2,IF(E418/100&gt;Recap!$E$16,3,IF(E418/100&gt;Recap!$F$16,4,IF(E418/100&gt;Recap!$G$16,5,IF(E418/100&gt;Recap!$H$16,6,IF(E418/100&gt;Recap!I432,7,IF(E418/100&gt;Recap!J432,8)))))))))</f>
        <v>5</v>
      </c>
    </row>
    <row r="419" spans="1:6" x14ac:dyDescent="0.3">
      <c r="A419">
        <v>418</v>
      </c>
      <c r="B419">
        <f>IF(OR(F418=2,F418=4,F418=6),-45,IF(F418=1,25-INT(Recap!$B$16*100-E418),IF(F418=3,25-INT(Recap!$D$16*100-E418),IF(F418=5,25-INT(Recap!$F$16*100-E418),IF(F418=7,25-INT(Recap!$H$16*100-E418))))))</f>
        <v>11</v>
      </c>
      <c r="C419">
        <f>Recap!$B$9*(100-B419)/100</f>
        <v>3177.3</v>
      </c>
      <c r="D419" s="10">
        <f t="shared" si="8"/>
        <v>1336893.5999999996</v>
      </c>
      <c r="E419" s="11">
        <f>INT((Recap!$B$3-D419)/Recap!$B$3*1000)/10</f>
        <v>26.7</v>
      </c>
      <c r="F419">
        <f>IF(E419/100&gt;0,IF(E419/100&gt;Recap!$C$16,1,IF(E419/100&gt;Recap!$D$16,2,IF(E419/100&gt;Recap!$E$16,3,IF(E419/100&gt;Recap!$F$16,4,IF(E419/100&gt;Recap!$G$16,5,IF(E419/100&gt;Recap!$H$16,6,IF(E419/100&gt;Recap!I433,7,IF(E419/100&gt;Recap!J433,8)))))))))</f>
        <v>5</v>
      </c>
    </row>
    <row r="420" spans="1:6" x14ac:dyDescent="0.3">
      <c r="A420">
        <v>419</v>
      </c>
      <c r="B420">
        <f>IF(OR(F419=2,F419=4,F419=6),-45,IF(F419=1,25-INT(Recap!$B$16*100-E419),IF(F419=3,25-INT(Recap!$D$16*100-E419),IF(F419=5,25-INT(Recap!$F$16*100-E419),IF(F419=7,25-INT(Recap!$H$16*100-E419))))))</f>
        <v>11</v>
      </c>
      <c r="C420">
        <f>Recap!$B$9*(100-B420)/100</f>
        <v>3177.3</v>
      </c>
      <c r="D420" s="10">
        <f t="shared" si="8"/>
        <v>1340070.8999999997</v>
      </c>
      <c r="E420" s="11">
        <f>INT((Recap!$B$3-D420)/Recap!$B$3*1000)/10</f>
        <v>26.5</v>
      </c>
      <c r="F420">
        <f>IF(E420/100&gt;0,IF(E420/100&gt;Recap!$C$16,1,IF(E420/100&gt;Recap!$D$16,2,IF(E420/100&gt;Recap!$E$16,3,IF(E420/100&gt;Recap!$F$16,4,IF(E420/100&gt;Recap!$G$16,5,IF(E420/100&gt;Recap!$H$16,6,IF(E420/100&gt;Recap!I434,7,IF(E420/100&gt;Recap!J434,8)))))))))</f>
        <v>5</v>
      </c>
    </row>
    <row r="421" spans="1:6" x14ac:dyDescent="0.3">
      <c r="A421">
        <v>420</v>
      </c>
      <c r="B421">
        <f>IF(OR(F420=2,F420=4,F420=6),-45,IF(F420=1,25-INT(Recap!$B$16*100-E420),IF(F420=3,25-INT(Recap!$D$16*100-E420),IF(F420=5,25-INT(Recap!$F$16*100-E420),IF(F420=7,25-INT(Recap!$H$16*100-E420))))))</f>
        <v>11</v>
      </c>
      <c r="C421">
        <f>Recap!$B$9*(100-B421)/100</f>
        <v>3177.3</v>
      </c>
      <c r="D421" s="10">
        <f t="shared" si="8"/>
        <v>1343248.1999999997</v>
      </c>
      <c r="E421" s="11">
        <f>INT((Recap!$B$3-D421)/Recap!$B$3*1000)/10</f>
        <v>26.3</v>
      </c>
      <c r="F421">
        <f>IF(E421/100&gt;0,IF(E421/100&gt;Recap!$C$16,1,IF(E421/100&gt;Recap!$D$16,2,IF(E421/100&gt;Recap!$E$16,3,IF(E421/100&gt;Recap!$F$16,4,IF(E421/100&gt;Recap!$G$16,5,IF(E421/100&gt;Recap!$H$16,6,IF(E421/100&gt;Recap!I435,7,IF(E421/100&gt;Recap!J435,8)))))))))</f>
        <v>5</v>
      </c>
    </row>
    <row r="422" spans="1:6" x14ac:dyDescent="0.3">
      <c r="A422">
        <v>421</v>
      </c>
      <c r="B422">
        <f>IF(OR(F421=2,F421=4,F421=6),-45,IF(F421=1,25-INT(Recap!$B$16*100-E421),IF(F421=3,25-INT(Recap!$D$16*100-E421),IF(F421=5,25-INT(Recap!$F$16*100-E421),IF(F421=7,25-INT(Recap!$H$16*100-E421))))))</f>
        <v>10</v>
      </c>
      <c r="C422">
        <f>Recap!$B$9*(100-B422)/100</f>
        <v>3213</v>
      </c>
      <c r="D422" s="10">
        <f t="shared" si="8"/>
        <v>1346461.1999999997</v>
      </c>
      <c r="E422" s="11">
        <f>INT((Recap!$B$3-D422)/Recap!$B$3*1000)/10</f>
        <v>26.1</v>
      </c>
      <c r="F422">
        <f>IF(E422/100&gt;0,IF(E422/100&gt;Recap!$C$16,1,IF(E422/100&gt;Recap!$D$16,2,IF(E422/100&gt;Recap!$E$16,3,IF(E422/100&gt;Recap!$F$16,4,IF(E422/100&gt;Recap!$G$16,5,IF(E422/100&gt;Recap!$H$16,6,IF(E422/100&gt;Recap!I436,7,IF(E422/100&gt;Recap!J436,8)))))))))</f>
        <v>5</v>
      </c>
    </row>
    <row r="423" spans="1:6" x14ac:dyDescent="0.3">
      <c r="A423">
        <v>422</v>
      </c>
      <c r="B423">
        <f>IF(OR(F422=2,F422=4,F422=6),-45,IF(F422=1,25-INT(Recap!$B$16*100-E422),IF(F422=3,25-INT(Recap!$D$16*100-E422),IF(F422=5,25-INT(Recap!$F$16*100-E422),IF(F422=7,25-INT(Recap!$H$16*100-E422))))))</f>
        <v>10</v>
      </c>
      <c r="C423">
        <f>Recap!$B$9*(100-B423)/100</f>
        <v>3213</v>
      </c>
      <c r="D423" s="10">
        <f t="shared" si="8"/>
        <v>1349674.1999999997</v>
      </c>
      <c r="E423" s="11">
        <f>INT((Recap!$B$3-D423)/Recap!$B$3*1000)/10</f>
        <v>26</v>
      </c>
      <c r="F423">
        <f>IF(E423/100&gt;0,IF(E423/100&gt;Recap!$C$16,1,IF(E423/100&gt;Recap!$D$16,2,IF(E423/100&gt;Recap!$E$16,3,IF(E423/100&gt;Recap!$F$16,4,IF(E423/100&gt;Recap!$G$16,5,IF(E423/100&gt;Recap!$H$16,6,IF(E423/100&gt;Recap!I437,7,IF(E423/100&gt;Recap!J437,8)))))))))</f>
        <v>5</v>
      </c>
    </row>
    <row r="424" spans="1:6" x14ac:dyDescent="0.3">
      <c r="A424">
        <v>423</v>
      </c>
      <c r="B424">
        <f>IF(OR(F423=2,F423=4,F423=6),-45,IF(F423=1,25-INT(Recap!$B$16*100-E423),IF(F423=3,25-INT(Recap!$D$16*100-E423),IF(F423=5,25-INT(Recap!$F$16*100-E423),IF(F423=7,25-INT(Recap!$H$16*100-E423))))))</f>
        <v>10</v>
      </c>
      <c r="C424">
        <f>Recap!$B$9*(100-B424)/100</f>
        <v>3213</v>
      </c>
      <c r="D424" s="10">
        <f t="shared" si="8"/>
        <v>1352887.1999999997</v>
      </c>
      <c r="E424" s="11">
        <f>INT((Recap!$B$3-D424)/Recap!$B$3*1000)/10</f>
        <v>25.8</v>
      </c>
      <c r="F424">
        <f>IF(E424/100&gt;0,IF(E424/100&gt;Recap!$C$16,1,IF(E424/100&gt;Recap!$D$16,2,IF(E424/100&gt;Recap!$E$16,3,IF(E424/100&gt;Recap!$F$16,4,IF(E424/100&gt;Recap!$G$16,5,IF(E424/100&gt;Recap!$H$16,6,IF(E424/100&gt;Recap!I438,7,IF(E424/100&gt;Recap!J438,8)))))))))</f>
        <v>5</v>
      </c>
    </row>
    <row r="425" spans="1:6" x14ac:dyDescent="0.3">
      <c r="A425">
        <v>424</v>
      </c>
      <c r="B425">
        <f>IF(OR(F424=2,F424=4,F424=6),-45,IF(F424=1,25-INT(Recap!$B$16*100-E424),IF(F424=3,25-INT(Recap!$D$16*100-E424),IF(F424=5,25-INT(Recap!$F$16*100-E424),IF(F424=7,25-INT(Recap!$H$16*100-E424))))))</f>
        <v>10</v>
      </c>
      <c r="C425">
        <f>Recap!$B$9*(100-B425)/100</f>
        <v>3213</v>
      </c>
      <c r="D425" s="10">
        <f t="shared" si="8"/>
        <v>1356100.1999999997</v>
      </c>
      <c r="E425" s="11">
        <f>INT((Recap!$B$3-D425)/Recap!$B$3*1000)/10</f>
        <v>25.6</v>
      </c>
      <c r="F425">
        <f>IF(E425/100&gt;0,IF(E425/100&gt;Recap!$C$16,1,IF(E425/100&gt;Recap!$D$16,2,IF(E425/100&gt;Recap!$E$16,3,IF(E425/100&gt;Recap!$F$16,4,IF(E425/100&gt;Recap!$G$16,5,IF(E425/100&gt;Recap!$H$16,6,IF(E425/100&gt;Recap!I439,7,IF(E425/100&gt;Recap!J439,8)))))))))</f>
        <v>5</v>
      </c>
    </row>
    <row r="426" spans="1:6" x14ac:dyDescent="0.3">
      <c r="A426">
        <v>425</v>
      </c>
      <c r="B426">
        <f>IF(OR(F425=2,F425=4,F425=6),-45,IF(F425=1,25-INT(Recap!$B$16*100-E425),IF(F425=3,25-INT(Recap!$D$16*100-E425),IF(F425=5,25-INT(Recap!$F$16*100-E425),IF(F425=7,25-INT(Recap!$H$16*100-E425))))))</f>
        <v>10</v>
      </c>
      <c r="C426">
        <f>Recap!$B$9*(100-B426)/100</f>
        <v>3213</v>
      </c>
      <c r="D426" s="10">
        <f t="shared" si="8"/>
        <v>1359313.1999999997</v>
      </c>
      <c r="E426" s="11">
        <f>INT((Recap!$B$3-D426)/Recap!$B$3*1000)/10</f>
        <v>25.4</v>
      </c>
      <c r="F426">
        <f>IF(E426/100&gt;0,IF(E426/100&gt;Recap!$C$16,1,IF(E426/100&gt;Recap!$D$16,2,IF(E426/100&gt;Recap!$E$16,3,IF(E426/100&gt;Recap!$F$16,4,IF(E426/100&gt;Recap!$G$16,5,IF(E426/100&gt;Recap!$H$16,6,IF(E426/100&gt;Recap!I440,7,IF(E426/100&gt;Recap!J440,8)))))))))</f>
        <v>5</v>
      </c>
    </row>
    <row r="427" spans="1:6" x14ac:dyDescent="0.3">
      <c r="A427">
        <v>426</v>
      </c>
      <c r="B427">
        <f>IF(OR(F426=2,F426=4,F426=6),-45,IF(F426=1,25-INT(Recap!$B$16*100-E426),IF(F426=3,25-INT(Recap!$D$16*100-E426),IF(F426=5,25-INT(Recap!$F$16*100-E426),IF(F426=7,25-INT(Recap!$H$16*100-E426))))))</f>
        <v>9</v>
      </c>
      <c r="C427">
        <f>Recap!$B$9*(100-B427)/100</f>
        <v>3248.7</v>
      </c>
      <c r="D427" s="10">
        <f t="shared" si="8"/>
        <v>1362561.8999999997</v>
      </c>
      <c r="E427" s="11">
        <f>INT((Recap!$B$3-D427)/Recap!$B$3*1000)/10</f>
        <v>25.2</v>
      </c>
      <c r="F427">
        <f>IF(E427/100&gt;0,IF(E427/100&gt;Recap!$C$16,1,IF(E427/100&gt;Recap!$D$16,2,IF(E427/100&gt;Recap!$E$16,3,IF(E427/100&gt;Recap!$F$16,4,IF(E427/100&gt;Recap!$G$16,5,IF(E427/100&gt;Recap!$H$16,6,IF(E427/100&gt;Recap!I441,7,IF(E427/100&gt;Recap!J441,8)))))))))</f>
        <v>5</v>
      </c>
    </row>
    <row r="428" spans="1:6" x14ac:dyDescent="0.3">
      <c r="A428">
        <v>427</v>
      </c>
      <c r="B428">
        <f>IF(OR(F427=2,F427=4,F427=6),-45,IF(F427=1,25-INT(Recap!$B$16*100-E427),IF(F427=3,25-INT(Recap!$D$16*100-E427),IF(F427=5,25-INT(Recap!$F$16*100-E427),IF(F427=7,25-INT(Recap!$H$16*100-E427))))))</f>
        <v>9</v>
      </c>
      <c r="C428">
        <f>Recap!$B$9*(100-B428)/100</f>
        <v>3248.7</v>
      </c>
      <c r="D428" s="10">
        <f t="shared" si="8"/>
        <v>1365810.5999999996</v>
      </c>
      <c r="E428" s="11">
        <f>INT((Recap!$B$3-D428)/Recap!$B$3*1000)/10</f>
        <v>25.1</v>
      </c>
      <c r="F428">
        <f>IF(E428/100&gt;0,IF(E428/100&gt;Recap!$C$16,1,IF(E428/100&gt;Recap!$D$16,2,IF(E428/100&gt;Recap!$E$16,3,IF(E428/100&gt;Recap!$F$16,4,IF(E428/100&gt;Recap!$G$16,5,IF(E428/100&gt;Recap!$H$16,6,IF(E428/100&gt;Recap!I442,7,IF(E428/100&gt;Recap!J442,8)))))))))</f>
        <v>5</v>
      </c>
    </row>
    <row r="429" spans="1:6" x14ac:dyDescent="0.3">
      <c r="A429">
        <v>428</v>
      </c>
      <c r="B429">
        <f>IF(OR(F428=2,F428=4,F428=6),-45,IF(F428=1,25-INT(Recap!$B$16*100-E428),IF(F428=3,25-INT(Recap!$D$16*100-E428),IF(F428=5,25-INT(Recap!$F$16*100-E428),IF(F428=7,25-INT(Recap!$H$16*100-E428))))))</f>
        <v>9</v>
      </c>
      <c r="C429">
        <f>Recap!$B$9*(100-B429)/100</f>
        <v>3248.7</v>
      </c>
      <c r="D429" s="10">
        <f t="shared" si="8"/>
        <v>1369059.2999999996</v>
      </c>
      <c r="E429" s="11">
        <f>INT((Recap!$B$3-D429)/Recap!$B$3*1000)/10</f>
        <v>24.9</v>
      </c>
      <c r="F429">
        <f>IF(E429/100&gt;0,IF(E429/100&gt;Recap!$C$16,1,IF(E429/100&gt;Recap!$D$16,2,IF(E429/100&gt;Recap!$E$16,3,IF(E429/100&gt;Recap!$F$16,4,IF(E429/100&gt;Recap!$G$16,5,IF(E429/100&gt;Recap!$H$16,6,IF(E429/100&gt;Recap!I443,7,IF(E429/100&gt;Recap!J443,8)))))))))</f>
        <v>5</v>
      </c>
    </row>
    <row r="430" spans="1:6" x14ac:dyDescent="0.3">
      <c r="A430">
        <v>429</v>
      </c>
      <c r="B430">
        <f>IF(OR(F429=2,F429=4,F429=6),-45,IF(F429=1,25-INT(Recap!$B$16*100-E429),IF(F429=3,25-INT(Recap!$D$16*100-E429),IF(F429=5,25-INT(Recap!$F$16*100-E429),IF(F429=7,25-INT(Recap!$H$16*100-E429))))))</f>
        <v>9</v>
      </c>
      <c r="C430">
        <f>Recap!$B$9*(100-B430)/100</f>
        <v>3248.7</v>
      </c>
      <c r="D430" s="10">
        <f t="shared" si="8"/>
        <v>1372307.9999999995</v>
      </c>
      <c r="E430" s="11">
        <f>INT((Recap!$B$3-D430)/Recap!$B$3*1000)/10</f>
        <v>24.7</v>
      </c>
      <c r="F430">
        <f>IF(E430/100&gt;0,IF(E430/100&gt;Recap!$C$16,1,IF(E430/100&gt;Recap!$D$16,2,IF(E430/100&gt;Recap!$E$16,3,IF(E430/100&gt;Recap!$F$16,4,IF(E430/100&gt;Recap!$G$16,5,IF(E430/100&gt;Recap!$H$16,6,IF(E430/100&gt;Recap!I444,7,IF(E430/100&gt;Recap!J444,8)))))))))</f>
        <v>5</v>
      </c>
    </row>
    <row r="431" spans="1:6" x14ac:dyDescent="0.3">
      <c r="A431">
        <v>430</v>
      </c>
      <c r="B431">
        <f>IF(OR(F430=2,F430=4,F430=6),-45,IF(F430=1,25-INT(Recap!$B$16*100-E430),IF(F430=3,25-INT(Recap!$D$16*100-E430),IF(F430=5,25-INT(Recap!$F$16*100-E430),IF(F430=7,25-INT(Recap!$H$16*100-E430))))))</f>
        <v>9</v>
      </c>
      <c r="C431">
        <f>Recap!$B$9*(100-B431)/100</f>
        <v>3248.7</v>
      </c>
      <c r="D431" s="10">
        <f t="shared" si="8"/>
        <v>1375556.6999999995</v>
      </c>
      <c r="E431" s="11">
        <f>INT((Recap!$B$3-D431)/Recap!$B$3*1000)/10</f>
        <v>24.5</v>
      </c>
      <c r="F431">
        <f>IF(E431/100&gt;0,IF(E431/100&gt;Recap!$C$16,1,IF(E431/100&gt;Recap!$D$16,2,IF(E431/100&gt;Recap!$E$16,3,IF(E431/100&gt;Recap!$F$16,4,IF(E431/100&gt;Recap!$G$16,5,IF(E431/100&gt;Recap!$H$16,6,IF(E431/100&gt;Recap!I445,7,IF(E431/100&gt;Recap!J445,8)))))))))</f>
        <v>5</v>
      </c>
    </row>
    <row r="432" spans="1:6" x14ac:dyDescent="0.3">
      <c r="A432">
        <v>431</v>
      </c>
      <c r="B432">
        <f>IF(OR(F431=2,F431=4,F431=6),-45,IF(F431=1,25-INT(Recap!$B$16*100-E431),IF(F431=3,25-INT(Recap!$D$16*100-E431),IF(F431=5,25-INT(Recap!$F$16*100-E431),IF(F431=7,25-INT(Recap!$H$16*100-E431))))))</f>
        <v>9</v>
      </c>
      <c r="C432">
        <f>Recap!$B$9*(100-B432)/100</f>
        <v>3248.7</v>
      </c>
      <c r="D432" s="10">
        <f t="shared" si="8"/>
        <v>1378805.3999999994</v>
      </c>
      <c r="E432" s="11">
        <f>INT((Recap!$B$3-D432)/Recap!$B$3*1000)/10</f>
        <v>24.4</v>
      </c>
      <c r="F432">
        <f>IF(E432/100&gt;0,IF(E432/100&gt;Recap!$C$16,1,IF(E432/100&gt;Recap!$D$16,2,IF(E432/100&gt;Recap!$E$16,3,IF(E432/100&gt;Recap!$F$16,4,IF(E432/100&gt;Recap!$G$16,5,IF(E432/100&gt;Recap!$H$16,6,IF(E432/100&gt;Recap!I446,7,IF(E432/100&gt;Recap!J446,8)))))))))</f>
        <v>5</v>
      </c>
    </row>
    <row r="433" spans="1:6" x14ac:dyDescent="0.3">
      <c r="A433">
        <v>432</v>
      </c>
      <c r="B433">
        <f>IF(OR(F432=2,F432=4,F432=6),-45,IF(F432=1,25-INT(Recap!$B$16*100-E432),IF(F432=3,25-INT(Recap!$D$16*100-E432),IF(F432=5,25-INT(Recap!$F$16*100-E432),IF(F432=7,25-INT(Recap!$H$16*100-E432))))))</f>
        <v>8</v>
      </c>
      <c r="C433">
        <f>Recap!$B$9*(100-B433)/100</f>
        <v>3284.4</v>
      </c>
      <c r="D433" s="10">
        <f t="shared" si="8"/>
        <v>1382089.7999999993</v>
      </c>
      <c r="E433" s="11">
        <f>INT((Recap!$B$3-D433)/Recap!$B$3*1000)/10</f>
        <v>24.2</v>
      </c>
      <c r="F433">
        <f>IF(E433/100&gt;0,IF(E433/100&gt;Recap!$C$16,1,IF(E433/100&gt;Recap!$D$16,2,IF(E433/100&gt;Recap!$E$16,3,IF(E433/100&gt;Recap!$F$16,4,IF(E433/100&gt;Recap!$G$16,5,IF(E433/100&gt;Recap!$H$16,6,IF(E433/100&gt;Recap!I447,7,IF(E433/100&gt;Recap!J447,8)))))))))</f>
        <v>5</v>
      </c>
    </row>
    <row r="434" spans="1:6" x14ac:dyDescent="0.3">
      <c r="A434">
        <v>433</v>
      </c>
      <c r="B434">
        <f>IF(OR(F433=2,F433=4,F433=6),-45,IF(F433=1,25-INT(Recap!$B$16*100-E433),IF(F433=3,25-INT(Recap!$D$16*100-E433),IF(F433=5,25-INT(Recap!$F$16*100-E433),IF(F433=7,25-INT(Recap!$H$16*100-E433))))))</f>
        <v>8</v>
      </c>
      <c r="C434">
        <f>Recap!$B$9*(100-B434)/100</f>
        <v>3284.4</v>
      </c>
      <c r="D434" s="10">
        <f t="shared" si="8"/>
        <v>1385374.1999999993</v>
      </c>
      <c r="E434" s="11">
        <f>INT((Recap!$B$3-D434)/Recap!$B$3*1000)/10</f>
        <v>24</v>
      </c>
      <c r="F434">
        <f>IF(E434/100&gt;0,IF(E434/100&gt;Recap!$C$16,1,IF(E434/100&gt;Recap!$D$16,2,IF(E434/100&gt;Recap!$E$16,3,IF(E434/100&gt;Recap!$F$16,4,IF(E434/100&gt;Recap!$G$16,5,IF(E434/100&gt;Recap!$H$16,6,IF(E434/100&gt;Recap!I448,7,IF(E434/100&gt;Recap!J448,8)))))))))</f>
        <v>5</v>
      </c>
    </row>
    <row r="435" spans="1:6" x14ac:dyDescent="0.3">
      <c r="A435">
        <v>434</v>
      </c>
      <c r="B435">
        <f>IF(OR(F434=2,F434=4,F434=6),-45,IF(F434=1,25-INT(Recap!$B$16*100-E434),IF(F434=3,25-INT(Recap!$D$16*100-E434),IF(F434=5,25-INT(Recap!$F$16*100-E434),IF(F434=7,25-INT(Recap!$H$16*100-E434))))))</f>
        <v>8</v>
      </c>
      <c r="C435">
        <f>Recap!$B$9*(100-B435)/100</f>
        <v>3284.4</v>
      </c>
      <c r="D435" s="10">
        <f t="shared" si="8"/>
        <v>1388658.5999999992</v>
      </c>
      <c r="E435" s="11">
        <f>INT((Recap!$B$3-D435)/Recap!$B$3*1000)/10</f>
        <v>23.8</v>
      </c>
      <c r="F435">
        <f>IF(E435/100&gt;0,IF(E435/100&gt;Recap!$C$16,1,IF(E435/100&gt;Recap!$D$16,2,IF(E435/100&gt;Recap!$E$16,3,IF(E435/100&gt;Recap!$F$16,4,IF(E435/100&gt;Recap!$G$16,5,IF(E435/100&gt;Recap!$H$16,6,IF(E435/100&gt;Recap!I449,7,IF(E435/100&gt;Recap!J449,8)))))))))</f>
        <v>5</v>
      </c>
    </row>
    <row r="436" spans="1:6" x14ac:dyDescent="0.3">
      <c r="A436">
        <v>435</v>
      </c>
      <c r="B436">
        <f>IF(OR(F435=2,F435=4,F435=6),-45,IF(F435=1,25-INT(Recap!$B$16*100-E435),IF(F435=3,25-INT(Recap!$D$16*100-E435),IF(F435=5,25-INT(Recap!$F$16*100-E435),IF(F435=7,25-INT(Recap!$H$16*100-E435))))))</f>
        <v>8</v>
      </c>
      <c r="C436">
        <f>Recap!$B$9*(100-B436)/100</f>
        <v>3284.4</v>
      </c>
      <c r="D436" s="10">
        <f t="shared" si="8"/>
        <v>1391942.9999999991</v>
      </c>
      <c r="E436" s="11">
        <f>INT((Recap!$B$3-D436)/Recap!$B$3*1000)/10</f>
        <v>23.6</v>
      </c>
      <c r="F436">
        <f>IF(E436/100&gt;0,IF(E436/100&gt;Recap!$C$16,1,IF(E436/100&gt;Recap!$D$16,2,IF(E436/100&gt;Recap!$E$16,3,IF(E436/100&gt;Recap!$F$16,4,IF(E436/100&gt;Recap!$G$16,5,IF(E436/100&gt;Recap!$H$16,6,IF(E436/100&gt;Recap!I450,7,IF(E436/100&gt;Recap!J450,8)))))))))</f>
        <v>5</v>
      </c>
    </row>
    <row r="437" spans="1:6" x14ac:dyDescent="0.3">
      <c r="A437">
        <v>436</v>
      </c>
      <c r="B437">
        <f>IF(OR(F436=2,F436=4,F436=6),-45,IF(F436=1,25-INT(Recap!$B$16*100-E436),IF(F436=3,25-INT(Recap!$D$16*100-E436),IF(F436=5,25-INT(Recap!$F$16*100-E436),IF(F436=7,25-INT(Recap!$H$16*100-E436))))))</f>
        <v>8</v>
      </c>
      <c r="C437">
        <f>Recap!$B$9*(100-B437)/100</f>
        <v>3284.4</v>
      </c>
      <c r="D437" s="10">
        <f t="shared" si="8"/>
        <v>1395227.399999999</v>
      </c>
      <c r="E437" s="11">
        <f>INT((Recap!$B$3-D437)/Recap!$B$3*1000)/10</f>
        <v>23.5</v>
      </c>
      <c r="F437">
        <f>IF(E437/100&gt;0,IF(E437/100&gt;Recap!$C$16,1,IF(E437/100&gt;Recap!$D$16,2,IF(E437/100&gt;Recap!$E$16,3,IF(E437/100&gt;Recap!$F$16,4,IF(E437/100&gt;Recap!$G$16,5,IF(E437/100&gt;Recap!$H$16,6,IF(E437/100&gt;Recap!I451,7,IF(E437/100&gt;Recap!J451,8)))))))))</f>
        <v>5</v>
      </c>
    </row>
    <row r="438" spans="1:6" x14ac:dyDescent="0.3">
      <c r="A438">
        <v>437</v>
      </c>
      <c r="B438">
        <f>IF(OR(F437=2,F437=4,F437=6),-45,IF(F437=1,25-INT(Recap!$B$16*100-E437),IF(F437=3,25-INT(Recap!$D$16*100-E437),IF(F437=5,25-INT(Recap!$F$16*100-E437),IF(F437=7,25-INT(Recap!$H$16*100-E437))))))</f>
        <v>8</v>
      </c>
      <c r="C438">
        <f>Recap!$B$9*(100-B438)/100</f>
        <v>3284.4</v>
      </c>
      <c r="D438" s="10">
        <f t="shared" si="8"/>
        <v>1398511.7999999989</v>
      </c>
      <c r="E438" s="11">
        <f>INT((Recap!$B$3-D438)/Recap!$B$3*1000)/10</f>
        <v>23.3</v>
      </c>
      <c r="F438">
        <f>IF(E438/100&gt;0,IF(E438/100&gt;Recap!$C$16,1,IF(E438/100&gt;Recap!$D$16,2,IF(E438/100&gt;Recap!$E$16,3,IF(E438/100&gt;Recap!$F$16,4,IF(E438/100&gt;Recap!$G$16,5,IF(E438/100&gt;Recap!$H$16,6,IF(E438/100&gt;Recap!I452,7,IF(E438/100&gt;Recap!J452,8)))))))))</f>
        <v>5</v>
      </c>
    </row>
    <row r="439" spans="1:6" x14ac:dyDescent="0.3">
      <c r="A439">
        <v>438</v>
      </c>
      <c r="B439">
        <f>IF(OR(F438=2,F438=4,F438=6),-45,IF(F438=1,25-INT(Recap!$B$16*100-E438),IF(F438=3,25-INT(Recap!$D$16*100-E438),IF(F438=5,25-INT(Recap!$F$16*100-E438),IF(F438=7,25-INT(Recap!$H$16*100-E438))))))</f>
        <v>7</v>
      </c>
      <c r="C439">
        <f>Recap!$B$9*(100-B439)/100</f>
        <v>3320.1</v>
      </c>
      <c r="D439" s="10">
        <f t="shared" si="8"/>
        <v>1401831.899999999</v>
      </c>
      <c r="E439" s="11">
        <f>INT((Recap!$B$3-D439)/Recap!$B$3*1000)/10</f>
        <v>23.1</v>
      </c>
      <c r="F439">
        <f>IF(E439/100&gt;0,IF(E439/100&gt;Recap!$C$16,1,IF(E439/100&gt;Recap!$D$16,2,IF(E439/100&gt;Recap!$E$16,3,IF(E439/100&gt;Recap!$F$16,4,IF(E439/100&gt;Recap!$G$16,5,IF(E439/100&gt;Recap!$H$16,6,IF(E439/100&gt;Recap!I453,7,IF(E439/100&gt;Recap!J453,8)))))))))</f>
        <v>5</v>
      </c>
    </row>
    <row r="440" spans="1:6" x14ac:dyDescent="0.3">
      <c r="A440">
        <v>439</v>
      </c>
      <c r="B440">
        <f>IF(OR(F439=2,F439=4,F439=6),-45,IF(F439=1,25-INT(Recap!$B$16*100-E439),IF(F439=3,25-INT(Recap!$D$16*100-E439),IF(F439=5,25-INT(Recap!$F$16*100-E439),IF(F439=7,25-INT(Recap!$H$16*100-E439))))))</f>
        <v>7</v>
      </c>
      <c r="C440">
        <f>Recap!$B$9*(100-B440)/100</f>
        <v>3320.1</v>
      </c>
      <c r="D440" s="10">
        <f t="shared" si="8"/>
        <v>1405151.9999999991</v>
      </c>
      <c r="E440" s="11">
        <f>INT((Recap!$B$3-D440)/Recap!$B$3*1000)/10</f>
        <v>22.9</v>
      </c>
      <c r="F440">
        <f>IF(E440/100&gt;0,IF(E440/100&gt;Recap!$C$16,1,IF(E440/100&gt;Recap!$D$16,2,IF(E440/100&gt;Recap!$E$16,3,IF(E440/100&gt;Recap!$F$16,4,IF(E440/100&gt;Recap!$G$16,5,IF(E440/100&gt;Recap!$H$16,6,IF(E440/100&gt;Recap!I454,7,IF(E440/100&gt;Recap!J454,8)))))))))</f>
        <v>5</v>
      </c>
    </row>
    <row r="441" spans="1:6" x14ac:dyDescent="0.3">
      <c r="A441">
        <v>440</v>
      </c>
      <c r="B441">
        <f>IF(OR(F440=2,F440=4,F440=6),-45,IF(F440=1,25-INT(Recap!$B$16*100-E440),IF(F440=3,25-INT(Recap!$D$16*100-E440),IF(F440=5,25-INT(Recap!$F$16*100-E440),IF(F440=7,25-INT(Recap!$H$16*100-E440))))))</f>
        <v>7</v>
      </c>
      <c r="C441">
        <f>Recap!$B$9*(100-B441)/100</f>
        <v>3320.1</v>
      </c>
      <c r="D441" s="10">
        <f t="shared" si="8"/>
        <v>1408472.0999999992</v>
      </c>
      <c r="E441" s="11">
        <f>INT((Recap!$B$3-D441)/Recap!$B$3*1000)/10</f>
        <v>22.7</v>
      </c>
      <c r="F441">
        <f>IF(E441/100&gt;0,IF(E441/100&gt;Recap!$C$16,1,IF(E441/100&gt;Recap!$D$16,2,IF(E441/100&gt;Recap!$E$16,3,IF(E441/100&gt;Recap!$F$16,4,IF(E441/100&gt;Recap!$G$16,5,IF(E441/100&gt;Recap!$H$16,6,IF(E441/100&gt;Recap!I455,7,IF(E441/100&gt;Recap!J455,8)))))))))</f>
        <v>5</v>
      </c>
    </row>
    <row r="442" spans="1:6" x14ac:dyDescent="0.3">
      <c r="A442">
        <v>441</v>
      </c>
      <c r="B442">
        <f>IF(OR(F441=2,F441=4,F441=6),-45,IF(F441=1,25-INT(Recap!$B$16*100-E441),IF(F441=3,25-INT(Recap!$D$16*100-E441),IF(F441=5,25-INT(Recap!$F$16*100-E441),IF(F441=7,25-INT(Recap!$H$16*100-E441))))))</f>
        <v>7</v>
      </c>
      <c r="C442">
        <f>Recap!$B$9*(100-B442)/100</f>
        <v>3320.1</v>
      </c>
      <c r="D442" s="10">
        <f t="shared" si="8"/>
        <v>1411792.1999999993</v>
      </c>
      <c r="E442" s="11">
        <f>INT((Recap!$B$3-D442)/Recap!$B$3*1000)/10</f>
        <v>22.5</v>
      </c>
      <c r="F442">
        <f>IF(E442/100&gt;0,IF(E442/100&gt;Recap!$C$16,1,IF(E442/100&gt;Recap!$D$16,2,IF(E442/100&gt;Recap!$E$16,3,IF(E442/100&gt;Recap!$F$16,4,IF(E442/100&gt;Recap!$G$16,5,IF(E442/100&gt;Recap!$H$16,6,IF(E442/100&gt;Recap!I456,7,IF(E442/100&gt;Recap!J456,8)))))))))</f>
        <v>5</v>
      </c>
    </row>
    <row r="443" spans="1:6" x14ac:dyDescent="0.3">
      <c r="A443">
        <v>442</v>
      </c>
      <c r="B443">
        <f>IF(OR(F442=2,F442=4,F442=6),-45,IF(F442=1,25-INT(Recap!$B$16*100-E442),IF(F442=3,25-INT(Recap!$D$16*100-E442),IF(F442=5,25-INT(Recap!$F$16*100-E442),IF(F442=7,25-INT(Recap!$H$16*100-E442))))))</f>
        <v>7</v>
      </c>
      <c r="C443">
        <f>Recap!$B$9*(100-B443)/100</f>
        <v>3320.1</v>
      </c>
      <c r="D443" s="10">
        <f t="shared" si="8"/>
        <v>1415112.2999999993</v>
      </c>
      <c r="E443" s="11">
        <f>INT((Recap!$B$3-D443)/Recap!$B$3*1000)/10</f>
        <v>22.4</v>
      </c>
      <c r="F443">
        <f>IF(E443/100&gt;0,IF(E443/100&gt;Recap!$C$16,1,IF(E443/100&gt;Recap!$D$16,2,IF(E443/100&gt;Recap!$E$16,3,IF(E443/100&gt;Recap!$F$16,4,IF(E443/100&gt;Recap!$G$16,5,IF(E443/100&gt;Recap!$H$16,6,IF(E443/100&gt;Recap!I457,7,IF(E443/100&gt;Recap!J457,8)))))))))</f>
        <v>5</v>
      </c>
    </row>
    <row r="444" spans="1:6" x14ac:dyDescent="0.3">
      <c r="A444">
        <v>443</v>
      </c>
      <c r="B444">
        <f>IF(OR(F443=2,F443=4,F443=6),-45,IF(F443=1,25-INT(Recap!$B$16*100-E443),IF(F443=3,25-INT(Recap!$D$16*100-E443),IF(F443=5,25-INT(Recap!$F$16*100-E443),IF(F443=7,25-INT(Recap!$H$16*100-E443))))))</f>
        <v>6</v>
      </c>
      <c r="C444">
        <f>Recap!$B$9*(100-B444)/100</f>
        <v>3355.8</v>
      </c>
      <c r="D444" s="10">
        <f t="shared" si="8"/>
        <v>1418468.0999999994</v>
      </c>
      <c r="E444" s="11">
        <f>INT((Recap!$B$3-D444)/Recap!$B$3*1000)/10</f>
        <v>22.2</v>
      </c>
      <c r="F444">
        <f>IF(E444/100&gt;0,IF(E444/100&gt;Recap!$C$16,1,IF(E444/100&gt;Recap!$D$16,2,IF(E444/100&gt;Recap!$E$16,3,IF(E444/100&gt;Recap!$F$16,4,IF(E444/100&gt;Recap!$G$16,5,IF(E444/100&gt;Recap!$H$16,6,IF(E444/100&gt;Recap!I458,7,IF(E444/100&gt;Recap!J458,8)))))))))</f>
        <v>5</v>
      </c>
    </row>
    <row r="445" spans="1:6" x14ac:dyDescent="0.3">
      <c r="A445">
        <v>444</v>
      </c>
      <c r="B445">
        <f>IF(OR(F444=2,F444=4,F444=6),-45,IF(F444=1,25-INT(Recap!$B$16*100-E444),IF(F444=3,25-INT(Recap!$D$16*100-E444),IF(F444=5,25-INT(Recap!$F$16*100-E444),IF(F444=7,25-INT(Recap!$H$16*100-E444))))))</f>
        <v>6</v>
      </c>
      <c r="C445">
        <f>Recap!$B$9*(100-B445)/100</f>
        <v>3355.8</v>
      </c>
      <c r="D445" s="10">
        <f t="shared" si="8"/>
        <v>1421823.8999999994</v>
      </c>
      <c r="E445" s="11">
        <f>INT((Recap!$B$3-D445)/Recap!$B$3*1000)/10</f>
        <v>22</v>
      </c>
      <c r="F445">
        <f>IF(E445/100&gt;0,IF(E445/100&gt;Recap!$C$16,1,IF(E445/100&gt;Recap!$D$16,2,IF(E445/100&gt;Recap!$E$16,3,IF(E445/100&gt;Recap!$F$16,4,IF(E445/100&gt;Recap!$G$16,5,IF(E445/100&gt;Recap!$H$16,6,IF(E445/100&gt;Recap!I459,7,IF(E445/100&gt;Recap!J459,8)))))))))</f>
        <v>5</v>
      </c>
    </row>
    <row r="446" spans="1:6" x14ac:dyDescent="0.3">
      <c r="A446">
        <v>445</v>
      </c>
      <c r="B446">
        <f>IF(OR(F445=2,F445=4,F445=6),-45,IF(F445=1,25-INT(Recap!$B$16*100-E445),IF(F445=3,25-INT(Recap!$D$16*100-E445),IF(F445=5,25-INT(Recap!$F$16*100-E445),IF(F445=7,25-INT(Recap!$H$16*100-E445))))))</f>
        <v>6</v>
      </c>
      <c r="C446">
        <f>Recap!$B$9*(100-B446)/100</f>
        <v>3355.8</v>
      </c>
      <c r="D446" s="10">
        <f t="shared" si="8"/>
        <v>1425179.6999999995</v>
      </c>
      <c r="E446" s="11">
        <f>INT((Recap!$B$3-D446)/Recap!$B$3*1000)/10</f>
        <v>21.8</v>
      </c>
      <c r="F446">
        <f>IF(E446/100&gt;0,IF(E446/100&gt;Recap!$C$16,1,IF(E446/100&gt;Recap!$D$16,2,IF(E446/100&gt;Recap!$E$16,3,IF(E446/100&gt;Recap!$F$16,4,IF(E446/100&gt;Recap!$G$16,5,IF(E446/100&gt;Recap!$H$16,6,IF(E446/100&gt;Recap!I460,7,IF(E446/100&gt;Recap!J460,8)))))))))</f>
        <v>5</v>
      </c>
    </row>
    <row r="447" spans="1:6" x14ac:dyDescent="0.3">
      <c r="A447">
        <v>446</v>
      </c>
      <c r="B447">
        <f>IF(OR(F446=2,F446=4,F446=6),-45,IF(F446=1,25-INT(Recap!$B$16*100-E446),IF(F446=3,25-INT(Recap!$D$16*100-E446),IF(F446=5,25-INT(Recap!$F$16*100-E446),IF(F446=7,25-INT(Recap!$H$16*100-E446))))))</f>
        <v>6</v>
      </c>
      <c r="C447">
        <f>Recap!$B$9*(100-B447)/100</f>
        <v>3355.8</v>
      </c>
      <c r="D447" s="10">
        <f t="shared" si="8"/>
        <v>1428535.4999999995</v>
      </c>
      <c r="E447" s="11">
        <f>INT((Recap!$B$3-D447)/Recap!$B$3*1000)/10</f>
        <v>21.6</v>
      </c>
      <c r="F447">
        <f>IF(E447/100&gt;0,IF(E447/100&gt;Recap!$C$16,1,IF(E447/100&gt;Recap!$D$16,2,IF(E447/100&gt;Recap!$E$16,3,IF(E447/100&gt;Recap!$F$16,4,IF(E447/100&gt;Recap!$G$16,5,IF(E447/100&gt;Recap!$H$16,6,IF(E447/100&gt;Recap!I461,7,IF(E447/100&gt;Recap!J461,8)))))))))</f>
        <v>5</v>
      </c>
    </row>
    <row r="448" spans="1:6" x14ac:dyDescent="0.3">
      <c r="A448">
        <v>447</v>
      </c>
      <c r="B448">
        <f>IF(OR(F447=2,F447=4,F447=6),-45,IF(F447=1,25-INT(Recap!$B$16*100-E447),IF(F447=3,25-INT(Recap!$D$16*100-E447),IF(F447=5,25-INT(Recap!$F$16*100-E447),IF(F447=7,25-INT(Recap!$H$16*100-E447))))))</f>
        <v>6</v>
      </c>
      <c r="C448">
        <f>Recap!$B$9*(100-B448)/100</f>
        <v>3355.8</v>
      </c>
      <c r="D448" s="10">
        <f t="shared" si="8"/>
        <v>1431891.2999999996</v>
      </c>
      <c r="E448" s="11">
        <f>INT((Recap!$B$3-D448)/Recap!$B$3*1000)/10</f>
        <v>21.4</v>
      </c>
      <c r="F448">
        <f>IF(E448/100&gt;0,IF(E448/100&gt;Recap!$C$16,1,IF(E448/100&gt;Recap!$D$16,2,IF(E448/100&gt;Recap!$E$16,3,IF(E448/100&gt;Recap!$F$16,4,IF(E448/100&gt;Recap!$G$16,5,IF(E448/100&gt;Recap!$H$16,6,IF(E448/100&gt;Recap!I462,7,IF(E448/100&gt;Recap!J462,8)))))))))</f>
        <v>5</v>
      </c>
    </row>
    <row r="449" spans="1:6" x14ac:dyDescent="0.3">
      <c r="A449">
        <v>448</v>
      </c>
      <c r="B449">
        <f>IF(OR(F448=2,F448=4,F448=6),-45,IF(F448=1,25-INT(Recap!$B$16*100-E448),IF(F448=3,25-INT(Recap!$D$16*100-E448),IF(F448=5,25-INT(Recap!$F$16*100-E448),IF(F448=7,25-INT(Recap!$H$16*100-E448))))))</f>
        <v>5</v>
      </c>
      <c r="C449">
        <f>Recap!$B$9*(100-B449)/100</f>
        <v>3391.5</v>
      </c>
      <c r="D449" s="10">
        <f t="shared" si="8"/>
        <v>1435282.7999999996</v>
      </c>
      <c r="E449" s="11">
        <f>INT((Recap!$B$3-D449)/Recap!$B$3*1000)/10</f>
        <v>21.3</v>
      </c>
      <c r="F449">
        <f>IF(E449/100&gt;0,IF(E449/100&gt;Recap!$C$16,1,IF(E449/100&gt;Recap!$D$16,2,IF(E449/100&gt;Recap!$E$16,3,IF(E449/100&gt;Recap!$F$16,4,IF(E449/100&gt;Recap!$G$16,5,IF(E449/100&gt;Recap!$H$16,6,IF(E449/100&gt;Recap!I463,7,IF(E449/100&gt;Recap!J463,8)))))))))</f>
        <v>5</v>
      </c>
    </row>
    <row r="450" spans="1:6" x14ac:dyDescent="0.3">
      <c r="A450">
        <v>449</v>
      </c>
      <c r="B450">
        <f>IF(OR(F449=2,F449=4,F449=6),-45,IF(F449=1,25-INT(Recap!$B$16*100-E449),IF(F449=3,25-INT(Recap!$D$16*100-E449),IF(F449=5,25-INT(Recap!$F$16*100-E449),IF(F449=7,25-INT(Recap!$H$16*100-E449))))))</f>
        <v>5</v>
      </c>
      <c r="C450">
        <f>Recap!$B$9*(100-B450)/100</f>
        <v>3391.5</v>
      </c>
      <c r="D450" s="10">
        <f t="shared" si="8"/>
        <v>1438674.2999999996</v>
      </c>
      <c r="E450" s="11">
        <f>INT((Recap!$B$3-D450)/Recap!$B$3*1000)/10</f>
        <v>21.1</v>
      </c>
      <c r="F450">
        <f>IF(E450/100&gt;0,IF(E450/100&gt;Recap!$C$16,1,IF(E450/100&gt;Recap!$D$16,2,IF(E450/100&gt;Recap!$E$16,3,IF(E450/100&gt;Recap!$F$16,4,IF(E450/100&gt;Recap!$G$16,5,IF(E450/100&gt;Recap!$H$16,6,IF(E450/100&gt;Recap!I464,7,IF(E450/100&gt;Recap!J464,8)))))))))</f>
        <v>5</v>
      </c>
    </row>
    <row r="451" spans="1:6" x14ac:dyDescent="0.3">
      <c r="A451">
        <v>450</v>
      </c>
      <c r="B451">
        <f>IF(OR(F450=2,F450=4,F450=6),-45,IF(F450=1,25-INT(Recap!$B$16*100-E450),IF(F450=3,25-INT(Recap!$D$16*100-E450),IF(F450=5,25-INT(Recap!$F$16*100-E450),IF(F450=7,25-INT(Recap!$H$16*100-E450))))))</f>
        <v>5</v>
      </c>
      <c r="C451">
        <f>Recap!$B$9*(100-B451)/100</f>
        <v>3391.5</v>
      </c>
      <c r="D451" s="10">
        <f t="shared" si="8"/>
        <v>1442065.7999999996</v>
      </c>
      <c r="E451" s="11">
        <f>INT((Recap!$B$3-D451)/Recap!$B$3*1000)/10</f>
        <v>20.9</v>
      </c>
      <c r="F451">
        <f>IF(E451/100&gt;0,IF(E451/100&gt;Recap!$C$16,1,IF(E451/100&gt;Recap!$D$16,2,IF(E451/100&gt;Recap!$E$16,3,IF(E451/100&gt;Recap!$F$16,4,IF(E451/100&gt;Recap!$G$16,5,IF(E451/100&gt;Recap!$H$16,6,IF(E451/100&gt;Recap!I465,7,IF(E451/100&gt;Recap!J465,8)))))))))</f>
        <v>5</v>
      </c>
    </row>
    <row r="452" spans="1:6" x14ac:dyDescent="0.3">
      <c r="A452">
        <v>451</v>
      </c>
      <c r="B452">
        <f>IF(OR(F451=2,F451=4,F451=6),-45,IF(F451=1,25-INT(Recap!$B$16*100-E451),IF(F451=3,25-INT(Recap!$D$16*100-E451),IF(F451=5,25-INT(Recap!$F$16*100-E451),IF(F451=7,25-INT(Recap!$H$16*100-E451))))))</f>
        <v>5</v>
      </c>
      <c r="C452">
        <f>Recap!$B$9*(100-B452)/100</f>
        <v>3391.5</v>
      </c>
      <c r="D452" s="10">
        <f t="shared" si="8"/>
        <v>1445457.2999999996</v>
      </c>
      <c r="E452" s="11">
        <f>INT((Recap!$B$3-D452)/Recap!$B$3*1000)/10</f>
        <v>20.7</v>
      </c>
      <c r="F452">
        <f>IF(E452/100&gt;0,IF(E452/100&gt;Recap!$C$16,1,IF(E452/100&gt;Recap!$D$16,2,IF(E452/100&gt;Recap!$E$16,3,IF(E452/100&gt;Recap!$F$16,4,IF(E452/100&gt;Recap!$G$16,5,IF(E452/100&gt;Recap!$H$16,6,IF(E452/100&gt;Recap!I466,7,IF(E452/100&gt;Recap!J466,8)))))))))</f>
        <v>5</v>
      </c>
    </row>
    <row r="453" spans="1:6" x14ac:dyDescent="0.3">
      <c r="A453">
        <v>452</v>
      </c>
      <c r="B453">
        <f>IF(OR(F452=2,F452=4,F452=6),-45,IF(F452=1,25-INT(Recap!$B$16*100-E452),IF(F452=3,25-INT(Recap!$D$16*100-E452),IF(F452=5,25-INT(Recap!$F$16*100-E452),IF(F452=7,25-INT(Recap!$H$16*100-E452))))))</f>
        <v>5</v>
      </c>
      <c r="C453">
        <f>Recap!$B$9*(100-B453)/100</f>
        <v>3391.5</v>
      </c>
      <c r="D453" s="10">
        <f t="shared" si="8"/>
        <v>1448848.7999999996</v>
      </c>
      <c r="E453" s="11">
        <f>INT((Recap!$B$3-D453)/Recap!$B$3*1000)/10</f>
        <v>20.5</v>
      </c>
      <c r="F453">
        <f>IF(E453/100&gt;0,IF(E453/100&gt;Recap!$C$16,1,IF(E453/100&gt;Recap!$D$16,2,IF(E453/100&gt;Recap!$E$16,3,IF(E453/100&gt;Recap!$F$16,4,IF(E453/100&gt;Recap!$G$16,5,IF(E453/100&gt;Recap!$H$16,6,IF(E453/100&gt;Recap!I467,7,IF(E453/100&gt;Recap!J467,8)))))))))</f>
        <v>5</v>
      </c>
    </row>
    <row r="454" spans="1:6" x14ac:dyDescent="0.3">
      <c r="A454">
        <v>453</v>
      </c>
      <c r="B454">
        <f>IF(OR(F453=2,F453=4,F453=6),-45,IF(F453=1,25-INT(Recap!$B$16*100-E453),IF(F453=3,25-INT(Recap!$D$16*100-E453),IF(F453=5,25-INT(Recap!$F$16*100-E453),IF(F453=7,25-INT(Recap!$H$16*100-E453))))))</f>
        <v>5</v>
      </c>
      <c r="C454">
        <f>Recap!$B$9*(100-B454)/100</f>
        <v>3391.5</v>
      </c>
      <c r="D454" s="10">
        <f t="shared" si="8"/>
        <v>1452240.2999999996</v>
      </c>
      <c r="E454" s="11">
        <f>INT((Recap!$B$3-D454)/Recap!$B$3*1000)/10</f>
        <v>20.3</v>
      </c>
      <c r="F454">
        <f>IF(E454/100&gt;0,IF(E454/100&gt;Recap!$C$16,1,IF(E454/100&gt;Recap!$D$16,2,IF(E454/100&gt;Recap!$E$16,3,IF(E454/100&gt;Recap!$F$16,4,IF(E454/100&gt;Recap!$G$16,5,IF(E454/100&gt;Recap!$H$16,6,IF(E454/100&gt;Recap!I468,7,IF(E454/100&gt;Recap!J468,8)))))))))</f>
        <v>5</v>
      </c>
    </row>
    <row r="455" spans="1:6" x14ac:dyDescent="0.3">
      <c r="A455">
        <v>454</v>
      </c>
      <c r="B455">
        <f>IF(OR(F454=2,F454=4,F454=6),-45,IF(F454=1,25-INT(Recap!$B$16*100-E454),IF(F454=3,25-INT(Recap!$D$16*100-E454),IF(F454=5,25-INT(Recap!$F$16*100-E454),IF(F454=7,25-INT(Recap!$H$16*100-E454))))))</f>
        <v>4</v>
      </c>
      <c r="C455">
        <f>Recap!$B$9*(100-B455)/100</f>
        <v>3427.2</v>
      </c>
      <c r="D455" s="10">
        <f t="shared" si="8"/>
        <v>1455667.4999999995</v>
      </c>
      <c r="E455" s="11">
        <f>INT((Recap!$B$3-D455)/Recap!$B$3*1000)/10</f>
        <v>20.100000000000001</v>
      </c>
      <c r="F455">
        <f>IF(E455/100&gt;0,IF(E455/100&gt;Recap!$C$16,1,IF(E455/100&gt;Recap!$D$16,2,IF(E455/100&gt;Recap!$E$16,3,IF(E455/100&gt;Recap!$F$16,4,IF(E455/100&gt;Recap!$G$16,5,IF(E455/100&gt;Recap!$H$16,6,IF(E455/100&gt;Recap!I469,7,IF(E455/100&gt;Recap!J469,8)))))))))</f>
        <v>5</v>
      </c>
    </row>
    <row r="456" spans="1:6" x14ac:dyDescent="0.3">
      <c r="A456">
        <v>455</v>
      </c>
      <c r="B456">
        <f>IF(OR(F455=2,F455=4,F455=6),-45,IF(F455=1,25-INT(Recap!$B$16*100-E455),IF(F455=3,25-INT(Recap!$D$16*100-E455),IF(F455=5,25-INT(Recap!$F$16*100-E455),IF(F455=7,25-INT(Recap!$H$16*100-E455))))))</f>
        <v>4</v>
      </c>
      <c r="C456">
        <f>Recap!$B$9*(100-B456)/100</f>
        <v>3427.2</v>
      </c>
      <c r="D456" s="10">
        <f t="shared" si="8"/>
        <v>1459094.6999999995</v>
      </c>
      <c r="E456" s="11">
        <f>INT((Recap!$B$3-D456)/Recap!$B$3*1000)/10</f>
        <v>20</v>
      </c>
      <c r="F456">
        <f>IF(E456/100&gt;0,IF(E456/100&gt;Recap!$C$16,1,IF(E456/100&gt;Recap!$D$16,2,IF(E456/100&gt;Recap!$E$16,3,IF(E456/100&gt;Recap!$F$16,4,IF(E456/100&gt;Recap!$G$16,5,IF(E456/100&gt;Recap!$H$16,6,IF(E456/100&gt;Recap!I470,7,IF(E456/100&gt;Recap!J470,8)))))))))</f>
        <v>5</v>
      </c>
    </row>
    <row r="457" spans="1:6" x14ac:dyDescent="0.3">
      <c r="A457">
        <v>456</v>
      </c>
      <c r="B457">
        <f>IF(OR(F456=2,F456=4,F456=6),-45,IF(F456=1,25-INT(Recap!$B$16*100-E456),IF(F456=3,25-INT(Recap!$D$16*100-E456),IF(F456=5,25-INT(Recap!$F$16*100-E456),IF(F456=7,25-INT(Recap!$H$16*100-E456))))))</f>
        <v>4</v>
      </c>
      <c r="C457">
        <f>Recap!$B$9*(100-B457)/100</f>
        <v>3427.2</v>
      </c>
      <c r="D457" s="10">
        <f t="shared" si="8"/>
        <v>1462521.8999999994</v>
      </c>
      <c r="E457" s="11">
        <f>INT((Recap!$B$3-D457)/Recap!$B$3*1000)/10</f>
        <v>19.8</v>
      </c>
      <c r="F457">
        <f>IF(E457/100&gt;0,IF(E457/100&gt;Recap!$C$16,1,IF(E457/100&gt;Recap!$D$16,2,IF(E457/100&gt;Recap!$E$16,3,IF(E457/100&gt;Recap!$F$16,4,IF(E457/100&gt;Recap!$G$16,5,IF(E457/100&gt;Recap!$H$16,6,IF(E457/100&gt;Recap!I471,7,IF(E457/100&gt;Recap!J471,8)))))))))</f>
        <v>5</v>
      </c>
    </row>
    <row r="458" spans="1:6" x14ac:dyDescent="0.3">
      <c r="A458">
        <v>457</v>
      </c>
      <c r="B458">
        <f>IF(OR(F457=2,F457=4,F457=6),-45,IF(F457=1,25-INT(Recap!$B$16*100-E457),IF(F457=3,25-INT(Recap!$D$16*100-E457),IF(F457=5,25-INT(Recap!$F$16*100-E457),IF(F457=7,25-INT(Recap!$H$16*100-E457))))))</f>
        <v>4</v>
      </c>
      <c r="C458">
        <f>Recap!$B$9*(100-B458)/100</f>
        <v>3427.2</v>
      </c>
      <c r="D458" s="10">
        <f t="shared" si="8"/>
        <v>1465949.0999999994</v>
      </c>
      <c r="E458" s="11">
        <f>INT((Recap!$B$3-D458)/Recap!$B$3*1000)/10</f>
        <v>19.600000000000001</v>
      </c>
      <c r="F458">
        <f>IF(E458/100&gt;0,IF(E458/100&gt;Recap!$C$16,1,IF(E458/100&gt;Recap!$D$16,2,IF(E458/100&gt;Recap!$E$16,3,IF(E458/100&gt;Recap!$F$16,4,IF(E458/100&gt;Recap!$G$16,5,IF(E458/100&gt;Recap!$H$16,6,IF(E458/100&gt;Recap!I472,7,IF(E458/100&gt;Recap!J472,8)))))))))</f>
        <v>5</v>
      </c>
    </row>
    <row r="459" spans="1:6" x14ac:dyDescent="0.3">
      <c r="A459">
        <v>458</v>
      </c>
      <c r="B459">
        <f>IF(OR(F458=2,F458=4,F458=6),-45,IF(F458=1,25-INT(Recap!$B$16*100-E458),IF(F458=3,25-INT(Recap!$D$16*100-E458),IF(F458=5,25-INT(Recap!$F$16*100-E458),IF(F458=7,25-INT(Recap!$H$16*100-E458))))))</f>
        <v>4</v>
      </c>
      <c r="C459">
        <f>Recap!$B$9*(100-B459)/100</f>
        <v>3427.2</v>
      </c>
      <c r="D459" s="10">
        <f t="shared" si="8"/>
        <v>1469376.2999999993</v>
      </c>
      <c r="E459" s="11">
        <f>INT((Recap!$B$3-D459)/Recap!$B$3*1000)/10</f>
        <v>19.399999999999999</v>
      </c>
      <c r="F459">
        <f>IF(E459/100&gt;0,IF(E459/100&gt;Recap!$C$16,1,IF(E459/100&gt;Recap!$D$16,2,IF(E459/100&gt;Recap!$E$16,3,IF(E459/100&gt;Recap!$F$16,4,IF(E459/100&gt;Recap!$G$16,5,IF(E459/100&gt;Recap!$H$16,6,IF(E459/100&gt;Recap!I473,7,IF(E459/100&gt;Recap!J473,8)))))))))</f>
        <v>5</v>
      </c>
    </row>
    <row r="460" spans="1:6" x14ac:dyDescent="0.3">
      <c r="A460">
        <v>459</v>
      </c>
      <c r="B460">
        <f>IF(OR(F459=2,F459=4,F459=6),-45,IF(F459=1,25-INT(Recap!$B$16*100-E459),IF(F459=3,25-INT(Recap!$D$16*100-E459),IF(F459=5,25-INT(Recap!$F$16*100-E459),IF(F459=7,25-INT(Recap!$H$16*100-E459))))))</f>
        <v>3</v>
      </c>
      <c r="C460">
        <f>Recap!$B$9*(100-B460)/100</f>
        <v>3462.9</v>
      </c>
      <c r="D460" s="10">
        <f t="shared" si="8"/>
        <v>1472839.1999999993</v>
      </c>
      <c r="E460" s="11">
        <f>INT((Recap!$B$3-D460)/Recap!$B$3*1000)/10</f>
        <v>19.2</v>
      </c>
      <c r="F460">
        <f>IF(E460/100&gt;0,IF(E460/100&gt;Recap!$C$16,1,IF(E460/100&gt;Recap!$D$16,2,IF(E460/100&gt;Recap!$E$16,3,IF(E460/100&gt;Recap!$F$16,4,IF(E460/100&gt;Recap!$G$16,5,IF(E460/100&gt;Recap!$H$16,6,IF(E460/100&gt;Recap!I474,7,IF(E460/100&gt;Recap!J474,8)))))))))</f>
        <v>5</v>
      </c>
    </row>
    <row r="461" spans="1:6" x14ac:dyDescent="0.3">
      <c r="A461">
        <v>460</v>
      </c>
      <c r="B461">
        <f>IF(OR(F460=2,F460=4,F460=6),-45,IF(F460=1,25-INT(Recap!$B$16*100-E460),IF(F460=3,25-INT(Recap!$D$16*100-E460),IF(F460=5,25-INT(Recap!$F$16*100-E460),IF(F460=7,25-INT(Recap!$H$16*100-E460))))))</f>
        <v>3</v>
      </c>
      <c r="C461">
        <f>Recap!$B$9*(100-B461)/100</f>
        <v>3462.9</v>
      </c>
      <c r="D461" s="10">
        <f t="shared" si="8"/>
        <v>1476302.0999999992</v>
      </c>
      <c r="E461" s="11">
        <f>INT((Recap!$B$3-D461)/Recap!$B$3*1000)/10</f>
        <v>19</v>
      </c>
      <c r="F461">
        <f>IF(E461/100&gt;0,IF(E461/100&gt;Recap!$C$16,1,IF(E461/100&gt;Recap!$D$16,2,IF(E461/100&gt;Recap!$E$16,3,IF(E461/100&gt;Recap!$F$16,4,IF(E461/100&gt;Recap!$G$16,5,IF(E461/100&gt;Recap!$H$16,6,IF(E461/100&gt;Recap!I475,7,IF(E461/100&gt;Recap!J475,8)))))))))</f>
        <v>5</v>
      </c>
    </row>
    <row r="462" spans="1:6" x14ac:dyDescent="0.3">
      <c r="A462">
        <v>461</v>
      </c>
      <c r="B462">
        <f>IF(OR(F461=2,F461=4,F461=6),-45,IF(F461=1,25-INT(Recap!$B$16*100-E461),IF(F461=3,25-INT(Recap!$D$16*100-E461),IF(F461=5,25-INT(Recap!$F$16*100-E461),IF(F461=7,25-INT(Recap!$H$16*100-E461))))))</f>
        <v>3</v>
      </c>
      <c r="C462">
        <f>Recap!$B$9*(100-B462)/100</f>
        <v>3462.9</v>
      </c>
      <c r="D462" s="10">
        <f t="shared" si="8"/>
        <v>1479764.9999999991</v>
      </c>
      <c r="E462" s="11">
        <f>INT((Recap!$B$3-D462)/Recap!$B$3*1000)/10</f>
        <v>18.8</v>
      </c>
      <c r="F462">
        <f>IF(E462/100&gt;0,IF(E462/100&gt;Recap!$C$16,1,IF(E462/100&gt;Recap!$D$16,2,IF(E462/100&gt;Recap!$E$16,3,IF(E462/100&gt;Recap!$F$16,4,IF(E462/100&gt;Recap!$G$16,5,IF(E462/100&gt;Recap!$H$16,6,IF(E462/100&gt;Recap!I476,7,IF(E462/100&gt;Recap!J476,8)))))))))</f>
        <v>5</v>
      </c>
    </row>
    <row r="463" spans="1:6" x14ac:dyDescent="0.3">
      <c r="A463">
        <v>462</v>
      </c>
      <c r="B463">
        <f>IF(OR(F462=2,F462=4,F462=6),-45,IF(F462=1,25-INT(Recap!$B$16*100-E462),IF(F462=3,25-INT(Recap!$D$16*100-E462),IF(F462=5,25-INT(Recap!$F$16*100-E462),IF(F462=7,25-INT(Recap!$H$16*100-E462))))))</f>
        <v>3</v>
      </c>
      <c r="C463">
        <f>Recap!$B$9*(100-B463)/100</f>
        <v>3462.9</v>
      </c>
      <c r="D463" s="10">
        <f t="shared" si="8"/>
        <v>1483227.899999999</v>
      </c>
      <c r="E463" s="11">
        <f>INT((Recap!$B$3-D463)/Recap!$B$3*1000)/10</f>
        <v>18.600000000000001</v>
      </c>
      <c r="F463">
        <f>IF(E463/100&gt;0,IF(E463/100&gt;Recap!$C$16,1,IF(E463/100&gt;Recap!$D$16,2,IF(E463/100&gt;Recap!$E$16,3,IF(E463/100&gt;Recap!$F$16,4,IF(E463/100&gt;Recap!$G$16,5,IF(E463/100&gt;Recap!$H$16,6,IF(E463/100&gt;Recap!I477,7,IF(E463/100&gt;Recap!J477,8)))))))))</f>
        <v>5</v>
      </c>
    </row>
    <row r="464" spans="1:6" x14ac:dyDescent="0.3">
      <c r="A464">
        <v>463</v>
      </c>
      <c r="B464">
        <f>IF(OR(F463=2,F463=4,F463=6),-45,IF(F463=1,25-INT(Recap!$B$16*100-E463),IF(F463=3,25-INT(Recap!$D$16*100-E463),IF(F463=5,25-INT(Recap!$F$16*100-E463),IF(F463=7,25-INT(Recap!$H$16*100-E463))))))</f>
        <v>3</v>
      </c>
      <c r="C464">
        <f>Recap!$B$9*(100-B464)/100</f>
        <v>3462.9</v>
      </c>
      <c r="D464" s="10">
        <f t="shared" si="8"/>
        <v>1486690.7999999989</v>
      </c>
      <c r="E464" s="11">
        <f>INT((Recap!$B$3-D464)/Recap!$B$3*1000)/10</f>
        <v>18.399999999999999</v>
      </c>
      <c r="F464">
        <f>IF(E464/100&gt;0,IF(E464/100&gt;Recap!$C$16,1,IF(E464/100&gt;Recap!$D$16,2,IF(E464/100&gt;Recap!$E$16,3,IF(E464/100&gt;Recap!$F$16,4,IF(E464/100&gt;Recap!$G$16,5,IF(E464/100&gt;Recap!$H$16,6,IF(E464/100&gt;Recap!I478,7,IF(E464/100&gt;Recap!J478,8)))))))))</f>
        <v>5</v>
      </c>
    </row>
    <row r="465" spans="1:6" x14ac:dyDescent="0.3">
      <c r="A465">
        <v>464</v>
      </c>
      <c r="B465">
        <f>IF(OR(F464=2,F464=4,F464=6),-45,IF(F464=1,25-INT(Recap!$B$16*100-E464),IF(F464=3,25-INT(Recap!$D$16*100-E464),IF(F464=5,25-INT(Recap!$F$16*100-E464),IF(F464=7,25-INT(Recap!$H$16*100-E464))))))</f>
        <v>2</v>
      </c>
      <c r="C465">
        <f>Recap!$B$9*(100-B465)/100</f>
        <v>3498.6</v>
      </c>
      <c r="D465" s="10">
        <f t="shared" si="8"/>
        <v>1490189.399999999</v>
      </c>
      <c r="E465" s="11">
        <f>INT((Recap!$B$3-D465)/Recap!$B$3*1000)/10</f>
        <v>18.3</v>
      </c>
      <c r="F465">
        <f>IF(E465/100&gt;0,IF(E465/100&gt;Recap!$C$16,1,IF(E465/100&gt;Recap!$D$16,2,IF(E465/100&gt;Recap!$E$16,3,IF(E465/100&gt;Recap!$F$16,4,IF(E465/100&gt;Recap!$G$16,5,IF(E465/100&gt;Recap!$H$16,6,IF(E465/100&gt;Recap!I479,7,IF(E465/100&gt;Recap!J479,8)))))))))</f>
        <v>5</v>
      </c>
    </row>
    <row r="466" spans="1:6" x14ac:dyDescent="0.3">
      <c r="A466">
        <v>465</v>
      </c>
      <c r="B466">
        <f>IF(OR(F465=2,F465=4,F465=6),-45,IF(F465=1,25-INT(Recap!$B$16*100-E465),IF(F465=3,25-INT(Recap!$D$16*100-E465),IF(F465=5,25-INT(Recap!$F$16*100-E465),IF(F465=7,25-INT(Recap!$H$16*100-E465))))))</f>
        <v>2</v>
      </c>
      <c r="C466">
        <f>Recap!$B$9*(100-B466)/100</f>
        <v>3498.6</v>
      </c>
      <c r="D466" s="10">
        <f t="shared" si="8"/>
        <v>1493687.9999999991</v>
      </c>
      <c r="E466" s="11">
        <f>INT((Recap!$B$3-D466)/Recap!$B$3*1000)/10</f>
        <v>18.100000000000001</v>
      </c>
      <c r="F466">
        <f>IF(E466/100&gt;0,IF(E466/100&gt;Recap!$C$16,1,IF(E466/100&gt;Recap!$D$16,2,IF(E466/100&gt;Recap!$E$16,3,IF(E466/100&gt;Recap!$F$16,4,IF(E466/100&gt;Recap!$G$16,5,IF(E466/100&gt;Recap!$H$16,6,IF(E466/100&gt;Recap!I480,7,IF(E466/100&gt;Recap!J480,8)))))))))</f>
        <v>5</v>
      </c>
    </row>
    <row r="467" spans="1:6" x14ac:dyDescent="0.3">
      <c r="A467">
        <v>466</v>
      </c>
      <c r="B467">
        <f>IF(OR(F466=2,F466=4,F466=6),-45,IF(F466=1,25-INT(Recap!$B$16*100-E466),IF(F466=3,25-INT(Recap!$D$16*100-E466),IF(F466=5,25-INT(Recap!$F$16*100-E466),IF(F466=7,25-INT(Recap!$H$16*100-E466))))))</f>
        <v>2</v>
      </c>
      <c r="C467">
        <f>Recap!$B$9*(100-B467)/100</f>
        <v>3498.6</v>
      </c>
      <c r="D467" s="10">
        <f t="shared" si="8"/>
        <v>1497186.5999999992</v>
      </c>
      <c r="E467" s="11">
        <f>INT((Recap!$B$3-D467)/Recap!$B$3*1000)/10</f>
        <v>17.899999999999999</v>
      </c>
      <c r="F467">
        <f>IF(E467/100&gt;0,IF(E467/100&gt;Recap!$C$16,1,IF(E467/100&gt;Recap!$D$16,2,IF(E467/100&gt;Recap!$E$16,3,IF(E467/100&gt;Recap!$F$16,4,IF(E467/100&gt;Recap!$G$16,5,IF(E467/100&gt;Recap!$H$16,6,IF(E467/100&gt;Recap!I481,7,IF(E467/100&gt;Recap!J481,8)))))))))</f>
        <v>5</v>
      </c>
    </row>
    <row r="468" spans="1:6" x14ac:dyDescent="0.3">
      <c r="A468">
        <v>467</v>
      </c>
      <c r="B468">
        <f>IF(OR(F467=2,F467=4,F467=6),-45,IF(F467=1,25-INT(Recap!$B$16*100-E467),IF(F467=3,25-INT(Recap!$D$16*100-E467),IF(F467=5,25-INT(Recap!$F$16*100-E467),IF(F467=7,25-INT(Recap!$H$16*100-E467))))))</f>
        <v>2</v>
      </c>
      <c r="C468">
        <f>Recap!$B$9*(100-B468)/100</f>
        <v>3498.6</v>
      </c>
      <c r="D468" s="10">
        <f t="shared" si="8"/>
        <v>1500685.1999999993</v>
      </c>
      <c r="E468" s="11">
        <f>INT((Recap!$B$3-D468)/Recap!$B$3*1000)/10</f>
        <v>17.7</v>
      </c>
      <c r="F468">
        <f>IF(E468/100&gt;0,IF(E468/100&gt;Recap!$C$16,1,IF(E468/100&gt;Recap!$D$16,2,IF(E468/100&gt;Recap!$E$16,3,IF(E468/100&gt;Recap!$F$16,4,IF(E468/100&gt;Recap!$G$16,5,IF(E468/100&gt;Recap!$H$16,6,IF(E468/100&gt;Recap!I482,7,IF(E468/100&gt;Recap!J482,8)))))))))</f>
        <v>5</v>
      </c>
    </row>
    <row r="469" spans="1:6" x14ac:dyDescent="0.3">
      <c r="A469">
        <v>468</v>
      </c>
      <c r="B469">
        <f>IF(OR(F468=2,F468=4,F468=6),-45,IF(F468=1,25-INT(Recap!$B$16*100-E468),IF(F468=3,25-INT(Recap!$D$16*100-E468),IF(F468=5,25-INT(Recap!$F$16*100-E468),IF(F468=7,25-INT(Recap!$H$16*100-E468))))))</f>
        <v>2</v>
      </c>
      <c r="C469">
        <f>Recap!$B$9*(100-B469)/100</f>
        <v>3498.6</v>
      </c>
      <c r="D469" s="10">
        <f t="shared" si="8"/>
        <v>1504183.7999999993</v>
      </c>
      <c r="E469" s="11">
        <f>INT((Recap!$B$3-D469)/Recap!$B$3*1000)/10</f>
        <v>17.5</v>
      </c>
      <c r="F469">
        <f>IF(E469/100&gt;0,IF(E469/100&gt;Recap!$C$16,1,IF(E469/100&gt;Recap!$D$16,2,IF(E469/100&gt;Recap!$E$16,3,IF(E469/100&gt;Recap!$F$16,4,IF(E469/100&gt;Recap!$G$16,5,IF(E469/100&gt;Recap!$H$16,6,IF(E469/100&gt;Recap!I483,7,IF(E469/100&gt;Recap!J483,8)))))))))</f>
        <v>5</v>
      </c>
    </row>
    <row r="470" spans="1:6" x14ac:dyDescent="0.3">
      <c r="A470">
        <v>469</v>
      </c>
      <c r="B470">
        <f>IF(OR(F469=2,F469=4,F469=6),-45,IF(F469=1,25-INT(Recap!$B$16*100-E469),IF(F469=3,25-INT(Recap!$D$16*100-E469),IF(F469=5,25-INT(Recap!$F$16*100-E469),IF(F469=7,25-INT(Recap!$H$16*100-E469))))))</f>
        <v>2</v>
      </c>
      <c r="C470">
        <f>Recap!$B$9*(100-B470)/100</f>
        <v>3498.6</v>
      </c>
      <c r="D470" s="10">
        <f t="shared" ref="D470:D533" si="9">D469+C470</f>
        <v>1507682.3999999994</v>
      </c>
      <c r="E470" s="11">
        <f>INT((Recap!$B$3-D470)/Recap!$B$3*1000)/10</f>
        <v>17.3</v>
      </c>
      <c r="F470">
        <f>IF(E470/100&gt;0,IF(E470/100&gt;Recap!$C$16,1,IF(E470/100&gt;Recap!$D$16,2,IF(E470/100&gt;Recap!$E$16,3,IF(E470/100&gt;Recap!$F$16,4,IF(E470/100&gt;Recap!$G$16,5,IF(E470/100&gt;Recap!$H$16,6,IF(E470/100&gt;Recap!I484,7,IF(E470/100&gt;Recap!J484,8)))))))))</f>
        <v>5</v>
      </c>
    </row>
    <row r="471" spans="1:6" x14ac:dyDescent="0.3">
      <c r="A471">
        <v>470</v>
      </c>
      <c r="B471">
        <f>IF(OR(F470=2,F470=4,F470=6),-45,IF(F470=1,25-INT(Recap!$B$16*100-E470),IF(F470=3,25-INT(Recap!$D$16*100-E470),IF(F470=5,25-INT(Recap!$F$16*100-E470),IF(F470=7,25-INT(Recap!$H$16*100-E470))))))</f>
        <v>1</v>
      </c>
      <c r="C471">
        <f>Recap!$B$9*(100-B471)/100</f>
        <v>3534.3</v>
      </c>
      <c r="D471" s="10">
        <f t="shared" si="9"/>
        <v>1511216.6999999995</v>
      </c>
      <c r="E471" s="11">
        <f>INT((Recap!$B$3-D471)/Recap!$B$3*1000)/10</f>
        <v>17.100000000000001</v>
      </c>
      <c r="F471">
        <f>IF(E471/100&gt;0,IF(E471/100&gt;Recap!$C$16,1,IF(E471/100&gt;Recap!$D$16,2,IF(E471/100&gt;Recap!$E$16,3,IF(E471/100&gt;Recap!$F$16,4,IF(E471/100&gt;Recap!$G$16,5,IF(E471/100&gt;Recap!$H$16,6,IF(E471/100&gt;Recap!I485,7,IF(E471/100&gt;Recap!J485,8)))))))))</f>
        <v>5</v>
      </c>
    </row>
    <row r="472" spans="1:6" x14ac:dyDescent="0.3">
      <c r="A472">
        <v>471</v>
      </c>
      <c r="B472">
        <f>IF(OR(F471=2,F471=4,F471=6),-45,IF(F471=1,25-INT(Recap!$B$16*100-E471),IF(F471=3,25-INT(Recap!$D$16*100-E471),IF(F471=5,25-INT(Recap!$F$16*100-E471),IF(F471=7,25-INT(Recap!$H$16*100-E471))))))</f>
        <v>1</v>
      </c>
      <c r="C472">
        <f>Recap!$B$9*(100-B472)/100</f>
        <v>3534.3</v>
      </c>
      <c r="D472" s="10">
        <f t="shared" si="9"/>
        <v>1514750.9999999995</v>
      </c>
      <c r="E472" s="11">
        <f>INT((Recap!$B$3-D472)/Recap!$B$3*1000)/10</f>
        <v>16.899999999999999</v>
      </c>
      <c r="F472">
        <f>IF(E472/100&gt;0,IF(E472/100&gt;Recap!$C$16,1,IF(E472/100&gt;Recap!$D$16,2,IF(E472/100&gt;Recap!$E$16,3,IF(E472/100&gt;Recap!$F$16,4,IF(E472/100&gt;Recap!$G$16,5,IF(E472/100&gt;Recap!$H$16,6,IF(E472/100&gt;Recap!I486,7,IF(E472/100&gt;Recap!J486,8)))))))))</f>
        <v>5</v>
      </c>
    </row>
    <row r="473" spans="1:6" x14ac:dyDescent="0.3">
      <c r="A473">
        <v>472</v>
      </c>
      <c r="B473">
        <f>IF(OR(F472=2,F472=4,F472=6),-45,IF(F472=1,25-INT(Recap!$B$16*100-E472),IF(F472=3,25-INT(Recap!$D$16*100-E472),IF(F472=5,25-INT(Recap!$F$16*100-E472),IF(F472=7,25-INT(Recap!$H$16*100-E472))))))</f>
        <v>1</v>
      </c>
      <c r="C473">
        <f>Recap!$B$9*(100-B473)/100</f>
        <v>3534.3</v>
      </c>
      <c r="D473" s="10">
        <f t="shared" si="9"/>
        <v>1518285.2999999996</v>
      </c>
      <c r="E473" s="11">
        <f>INT((Recap!$B$3-D473)/Recap!$B$3*1000)/10</f>
        <v>16.7</v>
      </c>
      <c r="F473">
        <f>IF(E473/100&gt;0,IF(E473/100&gt;Recap!$C$16,1,IF(E473/100&gt;Recap!$D$16,2,IF(E473/100&gt;Recap!$E$16,3,IF(E473/100&gt;Recap!$F$16,4,IF(E473/100&gt;Recap!$G$16,5,IF(E473/100&gt;Recap!$H$16,6,IF(E473/100&gt;Recap!I487,7,IF(E473/100&gt;Recap!J487,8)))))))))</f>
        <v>5</v>
      </c>
    </row>
    <row r="474" spans="1:6" x14ac:dyDescent="0.3">
      <c r="A474">
        <v>473</v>
      </c>
      <c r="B474">
        <f>IF(OR(F473=2,F473=4,F473=6),-45,IF(F473=1,25-INT(Recap!$B$16*100-E473),IF(F473=3,25-INT(Recap!$D$16*100-E473),IF(F473=5,25-INT(Recap!$F$16*100-E473),IF(F473=7,25-INT(Recap!$H$16*100-E473))))))</f>
        <v>1</v>
      </c>
      <c r="C474">
        <f>Recap!$B$9*(100-B474)/100</f>
        <v>3534.3</v>
      </c>
      <c r="D474" s="10">
        <f t="shared" si="9"/>
        <v>1521819.5999999996</v>
      </c>
      <c r="E474" s="11">
        <f>INT((Recap!$B$3-D474)/Recap!$B$3*1000)/10</f>
        <v>16.5</v>
      </c>
      <c r="F474">
        <f>IF(E474/100&gt;0,IF(E474/100&gt;Recap!$C$16,1,IF(E474/100&gt;Recap!$D$16,2,IF(E474/100&gt;Recap!$E$16,3,IF(E474/100&gt;Recap!$F$16,4,IF(E474/100&gt;Recap!$G$16,5,IF(E474/100&gt;Recap!$H$16,6,IF(E474/100&gt;Recap!I488,7,IF(E474/100&gt;Recap!J488,8)))))))))</f>
        <v>5</v>
      </c>
    </row>
    <row r="475" spans="1:6" x14ac:dyDescent="0.3">
      <c r="A475">
        <v>474</v>
      </c>
      <c r="B475">
        <f>IF(OR(F474=2,F474=4,F474=6),-45,IF(F474=1,25-INT(Recap!$B$16*100-E474),IF(F474=3,25-INT(Recap!$D$16*100-E474),IF(F474=5,25-INT(Recap!$F$16*100-E474),IF(F474=7,25-INT(Recap!$H$16*100-E474))))))</f>
        <v>1</v>
      </c>
      <c r="C475">
        <f>Recap!$B$9*(100-B475)/100</f>
        <v>3534.3</v>
      </c>
      <c r="D475" s="10">
        <f t="shared" si="9"/>
        <v>1525353.8999999997</v>
      </c>
      <c r="E475" s="11">
        <f>INT((Recap!$B$3-D475)/Recap!$B$3*1000)/10</f>
        <v>16.3</v>
      </c>
      <c r="F475">
        <f>IF(E475/100&gt;0,IF(E475/100&gt;Recap!$C$16,1,IF(E475/100&gt;Recap!$D$16,2,IF(E475/100&gt;Recap!$E$16,3,IF(E475/100&gt;Recap!$F$16,4,IF(E475/100&gt;Recap!$G$16,5,IF(E475/100&gt;Recap!$H$16,6,IF(E475/100&gt;Recap!I489,7,IF(E475/100&gt;Recap!J489,8)))))))))</f>
        <v>6</v>
      </c>
    </row>
    <row r="476" spans="1:6" x14ac:dyDescent="0.3">
      <c r="A476">
        <v>475</v>
      </c>
      <c r="B476">
        <f>IF(OR(F475=2,F475=4,F475=6),-45,IF(F475=1,25-INT(Recap!$B$16*100-E475),IF(F475=3,25-INT(Recap!$D$16*100-E475),IF(F475=5,25-INT(Recap!$F$16*100-E475),IF(F475=7,25-INT(Recap!$H$16*100-E475))))))</f>
        <v>-45</v>
      </c>
      <c r="C476">
        <f>Recap!$B$9*(100-B476)/100</f>
        <v>5176.5</v>
      </c>
      <c r="D476" s="10">
        <f t="shared" si="9"/>
        <v>1530530.3999999997</v>
      </c>
      <c r="E476" s="11">
        <f>INT((Recap!$B$3-D476)/Recap!$B$3*1000)/10</f>
        <v>16</v>
      </c>
      <c r="F476">
        <f>IF(E476/100&gt;0,IF(E476/100&gt;Recap!$C$16,1,IF(E476/100&gt;Recap!$D$16,2,IF(E476/100&gt;Recap!$E$16,3,IF(E476/100&gt;Recap!$F$16,4,IF(E476/100&gt;Recap!$G$16,5,IF(E476/100&gt;Recap!$H$16,6,IF(E476/100&gt;Recap!I490,7,IF(E476/100&gt;Recap!J490,8)))))))))</f>
        <v>6</v>
      </c>
    </row>
    <row r="477" spans="1:6" x14ac:dyDescent="0.3">
      <c r="A477">
        <v>476</v>
      </c>
      <c r="B477">
        <f>IF(OR(F476=2,F476=4,F476=6),-45,IF(F476=1,25-INT(Recap!$B$16*100-E476),IF(F476=3,25-INT(Recap!$D$16*100-E476),IF(F476=5,25-INT(Recap!$F$16*100-E476),IF(F476=7,25-INT(Recap!$H$16*100-E476))))))</f>
        <v>-45</v>
      </c>
      <c r="C477">
        <f>Recap!$B$9*(100-B477)/100</f>
        <v>5176.5</v>
      </c>
      <c r="D477" s="10">
        <f t="shared" si="9"/>
        <v>1535706.8999999997</v>
      </c>
      <c r="E477" s="11">
        <f>INT((Recap!$B$3-D477)/Recap!$B$3*1000)/10</f>
        <v>15.8</v>
      </c>
      <c r="F477">
        <f>IF(E477/100&gt;0,IF(E477/100&gt;Recap!$C$16,1,IF(E477/100&gt;Recap!$D$16,2,IF(E477/100&gt;Recap!$E$16,3,IF(E477/100&gt;Recap!$F$16,4,IF(E477/100&gt;Recap!$G$16,5,IF(E477/100&gt;Recap!$H$16,6,IF(E477/100&gt;Recap!I491,7,IF(E477/100&gt;Recap!J491,8)))))))))</f>
        <v>6</v>
      </c>
    </row>
    <row r="478" spans="1:6" x14ac:dyDescent="0.3">
      <c r="A478">
        <v>477</v>
      </c>
      <c r="B478">
        <f>IF(OR(F477=2,F477=4,F477=6),-45,IF(F477=1,25-INT(Recap!$B$16*100-E477),IF(F477=3,25-INT(Recap!$D$16*100-E477),IF(F477=5,25-INT(Recap!$F$16*100-E477),IF(F477=7,25-INT(Recap!$H$16*100-E477))))))</f>
        <v>-45</v>
      </c>
      <c r="C478">
        <f>Recap!$B$9*(100-B478)/100</f>
        <v>5176.5</v>
      </c>
      <c r="D478" s="10">
        <f t="shared" si="9"/>
        <v>1540883.3999999997</v>
      </c>
      <c r="E478" s="11">
        <f>INT((Recap!$B$3-D478)/Recap!$B$3*1000)/10</f>
        <v>15.5</v>
      </c>
      <c r="F478">
        <f>IF(E478/100&gt;0,IF(E478/100&gt;Recap!$C$16,1,IF(E478/100&gt;Recap!$D$16,2,IF(E478/100&gt;Recap!$E$16,3,IF(E478/100&gt;Recap!$F$16,4,IF(E478/100&gt;Recap!$G$16,5,IF(E478/100&gt;Recap!$H$16,6,IF(E478/100&gt;Recap!I492,7,IF(E478/100&gt;Recap!J492,8)))))))))</f>
        <v>6</v>
      </c>
    </row>
    <row r="479" spans="1:6" x14ac:dyDescent="0.3">
      <c r="A479">
        <v>478</v>
      </c>
      <c r="B479">
        <f>IF(OR(F478=2,F478=4,F478=6),-45,IF(F478=1,25-INT(Recap!$B$16*100-E478),IF(F478=3,25-INT(Recap!$D$16*100-E478),IF(F478=5,25-INT(Recap!$F$16*100-E478),IF(F478=7,25-INT(Recap!$H$16*100-E478))))))</f>
        <v>-45</v>
      </c>
      <c r="C479">
        <f>Recap!$B$9*(100-B479)/100</f>
        <v>5176.5</v>
      </c>
      <c r="D479" s="10">
        <f t="shared" si="9"/>
        <v>1546059.8999999997</v>
      </c>
      <c r="E479" s="11">
        <f>INT((Recap!$B$3-D479)/Recap!$B$3*1000)/10</f>
        <v>15.2</v>
      </c>
      <c r="F479">
        <f>IF(E479/100&gt;0,IF(E479/100&gt;Recap!$C$16,1,IF(E479/100&gt;Recap!$D$16,2,IF(E479/100&gt;Recap!$E$16,3,IF(E479/100&gt;Recap!$F$16,4,IF(E479/100&gt;Recap!$G$16,5,IF(E479/100&gt;Recap!$H$16,6,IF(E479/100&gt;Recap!I493,7,IF(E479/100&gt;Recap!J493,8)))))))))</f>
        <v>6</v>
      </c>
    </row>
    <row r="480" spans="1:6" x14ac:dyDescent="0.3">
      <c r="A480">
        <v>479</v>
      </c>
      <c r="B480">
        <f>IF(OR(F479=2,F479=4,F479=6),-45,IF(F479=1,25-INT(Recap!$B$16*100-E479),IF(F479=3,25-INT(Recap!$D$16*100-E479),IF(F479=5,25-INT(Recap!$F$16*100-E479),IF(F479=7,25-INT(Recap!$H$16*100-E479))))))</f>
        <v>-45</v>
      </c>
      <c r="C480">
        <f>Recap!$B$9*(100-B480)/100</f>
        <v>5176.5</v>
      </c>
      <c r="D480" s="10">
        <f t="shared" si="9"/>
        <v>1551236.3999999997</v>
      </c>
      <c r="E480" s="11">
        <f>INT((Recap!$B$3-D480)/Recap!$B$3*1000)/10</f>
        <v>14.9</v>
      </c>
      <c r="F480">
        <f>IF(E480/100&gt;0,IF(E480/100&gt;Recap!$C$16,1,IF(E480/100&gt;Recap!$D$16,2,IF(E480/100&gt;Recap!$E$16,3,IF(E480/100&gt;Recap!$F$16,4,IF(E480/100&gt;Recap!$G$16,5,IF(E480/100&gt;Recap!$H$16,6,IF(E480/100&gt;Recap!I494,7,IF(E480/100&gt;Recap!J494,8)))))))))</f>
        <v>6</v>
      </c>
    </row>
    <row r="481" spans="1:6" x14ac:dyDescent="0.3">
      <c r="A481">
        <v>480</v>
      </c>
      <c r="B481">
        <f>IF(OR(F480=2,F480=4,F480=6),-45,IF(F480=1,25-INT(Recap!$B$16*100-E480),IF(F480=3,25-INT(Recap!$D$16*100-E480),IF(F480=5,25-INT(Recap!$F$16*100-E480),IF(F480=7,25-INT(Recap!$H$16*100-E480))))))</f>
        <v>-45</v>
      </c>
      <c r="C481">
        <f>Recap!$B$9*(100-B481)/100</f>
        <v>5176.5</v>
      </c>
      <c r="D481" s="10">
        <f t="shared" si="9"/>
        <v>1556412.8999999997</v>
      </c>
      <c r="E481" s="11">
        <f>INT((Recap!$B$3-D481)/Recap!$B$3*1000)/10</f>
        <v>14.6</v>
      </c>
      <c r="F481">
        <f>IF(E481/100&gt;0,IF(E481/100&gt;Recap!$C$16,1,IF(E481/100&gt;Recap!$D$16,2,IF(E481/100&gt;Recap!$E$16,3,IF(E481/100&gt;Recap!$F$16,4,IF(E481/100&gt;Recap!$G$16,5,IF(E481/100&gt;Recap!$H$16,6,IF(E481/100&gt;Recap!I495,7,IF(E481/100&gt;Recap!J495,8)))))))))</f>
        <v>6</v>
      </c>
    </row>
    <row r="482" spans="1:6" x14ac:dyDescent="0.3">
      <c r="A482">
        <v>481</v>
      </c>
      <c r="B482">
        <f>IF(OR(F481=2,F481=4,F481=6),-45,IF(F481=1,25-INT(Recap!$B$16*100-E481),IF(F481=3,25-INT(Recap!$D$16*100-E481),IF(F481=5,25-INT(Recap!$F$16*100-E481),IF(F481=7,25-INT(Recap!$H$16*100-E481))))))</f>
        <v>-45</v>
      </c>
      <c r="C482">
        <f>Recap!$B$9*(100-B482)/100</f>
        <v>5176.5</v>
      </c>
      <c r="D482" s="10">
        <f t="shared" si="9"/>
        <v>1561589.3999999997</v>
      </c>
      <c r="E482" s="11">
        <f>INT((Recap!$B$3-D482)/Recap!$B$3*1000)/10</f>
        <v>14.3</v>
      </c>
      <c r="F482">
        <f>IF(E482/100&gt;0,IF(E482/100&gt;Recap!$C$16,1,IF(E482/100&gt;Recap!$D$16,2,IF(E482/100&gt;Recap!$E$16,3,IF(E482/100&gt;Recap!$F$16,4,IF(E482/100&gt;Recap!$G$16,5,IF(E482/100&gt;Recap!$H$16,6,IF(E482/100&gt;Recap!I496,7,IF(E482/100&gt;Recap!J496,8)))))))))</f>
        <v>6</v>
      </c>
    </row>
    <row r="483" spans="1:6" x14ac:dyDescent="0.3">
      <c r="A483">
        <v>482</v>
      </c>
      <c r="B483">
        <f>IF(OR(F482=2,F482=4,F482=6),-45,IF(F482=1,25-INT(Recap!$B$16*100-E482),IF(F482=3,25-INT(Recap!$D$16*100-E482),IF(F482=5,25-INT(Recap!$F$16*100-E482),IF(F482=7,25-INT(Recap!$H$16*100-E482))))))</f>
        <v>-45</v>
      </c>
      <c r="C483">
        <f>Recap!$B$9*(100-B483)/100</f>
        <v>5176.5</v>
      </c>
      <c r="D483" s="10">
        <f t="shared" si="9"/>
        <v>1566765.8999999997</v>
      </c>
      <c r="E483" s="11">
        <f>INT((Recap!$B$3-D483)/Recap!$B$3*1000)/10</f>
        <v>14.1</v>
      </c>
      <c r="F483">
        <f>IF(E483/100&gt;0,IF(E483/100&gt;Recap!$C$16,1,IF(E483/100&gt;Recap!$D$16,2,IF(E483/100&gt;Recap!$E$16,3,IF(E483/100&gt;Recap!$F$16,4,IF(E483/100&gt;Recap!$G$16,5,IF(E483/100&gt;Recap!$H$16,6,IF(E483/100&gt;Recap!I497,7,IF(E483/100&gt;Recap!J497,8)))))))))</f>
        <v>6</v>
      </c>
    </row>
    <row r="484" spans="1:6" x14ac:dyDescent="0.3">
      <c r="A484">
        <v>483</v>
      </c>
      <c r="B484">
        <f>IF(OR(F483=2,F483=4,F483=6),-45,IF(F483=1,25-INT(Recap!$B$16*100-E483),IF(F483=3,25-INT(Recap!$D$16*100-E483),IF(F483=5,25-INT(Recap!$F$16*100-E483),IF(F483=7,25-INT(Recap!$H$16*100-E483))))))</f>
        <v>-45</v>
      </c>
      <c r="C484">
        <f>Recap!$B$9*(100-B484)/100</f>
        <v>5176.5</v>
      </c>
      <c r="D484" s="10">
        <f t="shared" si="9"/>
        <v>1571942.3999999997</v>
      </c>
      <c r="E484" s="11">
        <f>INT((Recap!$B$3-D484)/Recap!$B$3*1000)/10</f>
        <v>13.8</v>
      </c>
      <c r="F484">
        <f>IF(E484/100&gt;0,IF(E484/100&gt;Recap!$C$16,1,IF(E484/100&gt;Recap!$D$16,2,IF(E484/100&gt;Recap!$E$16,3,IF(E484/100&gt;Recap!$F$16,4,IF(E484/100&gt;Recap!$G$16,5,IF(E484/100&gt;Recap!$H$16,6,IF(E484/100&gt;Recap!I498,7,IF(E484/100&gt;Recap!J498,8)))))))))</f>
        <v>6</v>
      </c>
    </row>
    <row r="485" spans="1:6" x14ac:dyDescent="0.3">
      <c r="A485">
        <v>484</v>
      </c>
      <c r="B485">
        <f>IF(OR(F484=2,F484=4,F484=6),-45,IF(F484=1,25-INT(Recap!$B$16*100-E484),IF(F484=3,25-INT(Recap!$D$16*100-E484),IF(F484=5,25-INT(Recap!$F$16*100-E484),IF(F484=7,25-INT(Recap!$H$16*100-E484))))))</f>
        <v>-45</v>
      </c>
      <c r="C485">
        <f>Recap!$B$9*(100-B485)/100</f>
        <v>5176.5</v>
      </c>
      <c r="D485" s="10">
        <f t="shared" si="9"/>
        <v>1577118.8999999997</v>
      </c>
      <c r="E485" s="11">
        <f>INT((Recap!$B$3-D485)/Recap!$B$3*1000)/10</f>
        <v>13.5</v>
      </c>
      <c r="F485">
        <f>IF(E485/100&gt;0,IF(E485/100&gt;Recap!$C$16,1,IF(E485/100&gt;Recap!$D$16,2,IF(E485/100&gt;Recap!$E$16,3,IF(E485/100&gt;Recap!$F$16,4,IF(E485/100&gt;Recap!$G$16,5,IF(E485/100&gt;Recap!$H$16,6,IF(E485/100&gt;Recap!I499,7,IF(E485/100&gt;Recap!J499,8)))))))))</f>
        <v>6</v>
      </c>
    </row>
    <row r="486" spans="1:6" x14ac:dyDescent="0.3">
      <c r="A486">
        <v>485</v>
      </c>
      <c r="B486">
        <f>IF(OR(F485=2,F485=4,F485=6),-45,IF(F485=1,25-INT(Recap!$B$16*100-E485),IF(F485=3,25-INT(Recap!$D$16*100-E485),IF(F485=5,25-INT(Recap!$F$16*100-E485),IF(F485=7,25-INT(Recap!$H$16*100-E485))))))</f>
        <v>-45</v>
      </c>
      <c r="C486">
        <f>Recap!$B$9*(100-B486)/100</f>
        <v>5176.5</v>
      </c>
      <c r="D486" s="10">
        <f t="shared" si="9"/>
        <v>1582295.3999999997</v>
      </c>
      <c r="E486" s="11">
        <f>INT((Recap!$B$3-D486)/Recap!$B$3*1000)/10</f>
        <v>13.2</v>
      </c>
      <c r="F486">
        <f>IF(E486/100&gt;0,IF(E486/100&gt;Recap!$C$16,1,IF(E486/100&gt;Recap!$D$16,2,IF(E486/100&gt;Recap!$E$16,3,IF(E486/100&gt;Recap!$F$16,4,IF(E486/100&gt;Recap!$G$16,5,IF(E486/100&gt;Recap!$H$16,6,IF(E486/100&gt;Recap!I500,7,IF(E486/100&gt;Recap!J500,8)))))))))</f>
        <v>6</v>
      </c>
    </row>
    <row r="487" spans="1:6" x14ac:dyDescent="0.3">
      <c r="A487">
        <v>486</v>
      </c>
      <c r="B487">
        <f>IF(OR(F486=2,F486=4,F486=6),-45,IF(F486=1,25-INT(Recap!$B$16*100-E486),IF(F486=3,25-INT(Recap!$D$16*100-E486),IF(F486=5,25-INT(Recap!$F$16*100-E486),IF(F486=7,25-INT(Recap!$H$16*100-E486))))))</f>
        <v>-45</v>
      </c>
      <c r="C487">
        <f>Recap!$B$9*(100-B487)/100</f>
        <v>5176.5</v>
      </c>
      <c r="D487" s="10">
        <f t="shared" si="9"/>
        <v>1587471.8999999997</v>
      </c>
      <c r="E487" s="11">
        <f>INT((Recap!$B$3-D487)/Recap!$B$3*1000)/10</f>
        <v>12.9</v>
      </c>
      <c r="F487">
        <f>IF(E487/100&gt;0,IF(E487/100&gt;Recap!$C$16,1,IF(E487/100&gt;Recap!$D$16,2,IF(E487/100&gt;Recap!$E$16,3,IF(E487/100&gt;Recap!$F$16,4,IF(E487/100&gt;Recap!$G$16,5,IF(E487/100&gt;Recap!$H$16,6,IF(E487/100&gt;Recap!I501,7,IF(E487/100&gt;Recap!J501,8)))))))))</f>
        <v>6</v>
      </c>
    </row>
    <row r="488" spans="1:6" x14ac:dyDescent="0.3">
      <c r="A488">
        <v>487</v>
      </c>
      <c r="B488">
        <f>IF(OR(F487=2,F487=4,F487=6),-45,IF(F487=1,25-INT(Recap!$B$16*100-E487),IF(F487=3,25-INT(Recap!$D$16*100-E487),IF(F487=5,25-INT(Recap!$F$16*100-E487),IF(F487=7,25-INT(Recap!$H$16*100-E487))))))</f>
        <v>-45</v>
      </c>
      <c r="C488">
        <f>Recap!$B$9*(100-B488)/100</f>
        <v>5176.5</v>
      </c>
      <c r="D488" s="10">
        <f t="shared" si="9"/>
        <v>1592648.3999999997</v>
      </c>
      <c r="E488" s="11">
        <f>INT((Recap!$B$3-D488)/Recap!$B$3*1000)/10</f>
        <v>12.6</v>
      </c>
      <c r="F488">
        <f>IF(E488/100&gt;0,IF(E488/100&gt;Recap!$C$16,1,IF(E488/100&gt;Recap!$D$16,2,IF(E488/100&gt;Recap!$E$16,3,IF(E488/100&gt;Recap!$F$16,4,IF(E488/100&gt;Recap!$G$16,5,IF(E488/100&gt;Recap!$H$16,6,IF(E488/100&gt;Recap!I502,7,IF(E488/100&gt;Recap!J502,8)))))))))</f>
        <v>6</v>
      </c>
    </row>
    <row r="489" spans="1:6" x14ac:dyDescent="0.3">
      <c r="A489">
        <v>488</v>
      </c>
      <c r="B489">
        <f>IF(OR(F488=2,F488=4,F488=6),-45,IF(F488=1,25-INT(Recap!$B$16*100-E488),IF(F488=3,25-INT(Recap!$D$16*100-E488),IF(F488=5,25-INT(Recap!$F$16*100-E488),IF(F488=7,25-INT(Recap!$H$16*100-E488))))))</f>
        <v>-45</v>
      </c>
      <c r="C489">
        <f>Recap!$B$9*(100-B489)/100</f>
        <v>5176.5</v>
      </c>
      <c r="D489" s="10">
        <f t="shared" si="9"/>
        <v>1597824.8999999997</v>
      </c>
      <c r="E489" s="11">
        <f>INT((Recap!$B$3-D489)/Recap!$B$3*1000)/10</f>
        <v>12.3</v>
      </c>
      <c r="F489">
        <f>IF(E489/100&gt;0,IF(E489/100&gt;Recap!$C$16,1,IF(E489/100&gt;Recap!$D$16,2,IF(E489/100&gt;Recap!$E$16,3,IF(E489/100&gt;Recap!$F$16,4,IF(E489/100&gt;Recap!$G$16,5,IF(E489/100&gt;Recap!$H$16,6,IF(E489/100&gt;Recap!I503,7,IF(E489/100&gt;Recap!J503,8)))))))))</f>
        <v>6</v>
      </c>
    </row>
    <row r="490" spans="1:6" x14ac:dyDescent="0.3">
      <c r="A490">
        <v>489</v>
      </c>
      <c r="B490">
        <f>IF(OR(F489=2,F489=4,F489=6),-45,IF(F489=1,25-INT(Recap!$B$16*100-E489),IF(F489=3,25-INT(Recap!$D$16*100-E489),IF(F489=5,25-INT(Recap!$F$16*100-E489),IF(F489=7,25-INT(Recap!$H$16*100-E489))))))</f>
        <v>-45</v>
      </c>
      <c r="C490">
        <f>Recap!$B$9*(100-B490)/100</f>
        <v>5176.5</v>
      </c>
      <c r="D490" s="10">
        <f t="shared" si="9"/>
        <v>1603001.3999999997</v>
      </c>
      <c r="E490" s="11">
        <f>INT((Recap!$B$3-D490)/Recap!$B$3*1000)/10</f>
        <v>12.1</v>
      </c>
      <c r="F490">
        <f>IF(E490/100&gt;0,IF(E490/100&gt;Recap!$C$16,1,IF(E490/100&gt;Recap!$D$16,2,IF(E490/100&gt;Recap!$E$16,3,IF(E490/100&gt;Recap!$F$16,4,IF(E490/100&gt;Recap!$G$16,5,IF(E490/100&gt;Recap!$H$16,6,IF(E490/100&gt;Recap!I504,7,IF(E490/100&gt;Recap!J504,8)))))))))</f>
        <v>7</v>
      </c>
    </row>
    <row r="491" spans="1:6" x14ac:dyDescent="0.3">
      <c r="A491">
        <v>490</v>
      </c>
      <c r="B491">
        <f>IF(OR(F490=2,F490=4,F490=6),-45,IF(F490=1,25-INT(Recap!$B$16*100-E490),IF(F490=3,25-INT(Recap!$D$16*100-E490),IF(F490=5,25-INT(Recap!$F$16*100-E490),IF(F490=7,25-INT(Recap!$H$16*100-E490))))))</f>
        <v>25</v>
      </c>
      <c r="C491">
        <f>Recap!$B$9*(100-B491)/100</f>
        <v>2677.5</v>
      </c>
      <c r="D491" s="10">
        <f t="shared" si="9"/>
        <v>1605678.8999999997</v>
      </c>
      <c r="E491" s="11">
        <f>INT((Recap!$B$3-D491)/Recap!$B$3*1000)/10</f>
        <v>11.9</v>
      </c>
      <c r="F491">
        <f>IF(E491/100&gt;0,IF(E491/100&gt;Recap!$C$16,1,IF(E491/100&gt;Recap!$D$16,2,IF(E491/100&gt;Recap!$E$16,3,IF(E491/100&gt;Recap!$F$16,4,IF(E491/100&gt;Recap!$G$16,5,IF(E491/100&gt;Recap!$H$16,6,IF(E491/100&gt;Recap!I505,7,IF(E491/100&gt;Recap!J505,8)))))))))</f>
        <v>7</v>
      </c>
    </row>
    <row r="492" spans="1:6" x14ac:dyDescent="0.3">
      <c r="A492">
        <v>491</v>
      </c>
      <c r="B492">
        <f>IF(OR(F491=2,F491=4,F491=6),-45,IF(F491=1,25-INT(Recap!$B$16*100-E491),IF(F491=3,25-INT(Recap!$D$16*100-E491),IF(F491=5,25-INT(Recap!$F$16*100-E491),IF(F491=7,25-INT(Recap!$H$16*100-E491))))))</f>
        <v>25</v>
      </c>
      <c r="C492">
        <f>Recap!$B$9*(100-B492)/100</f>
        <v>2677.5</v>
      </c>
      <c r="D492" s="10">
        <f t="shared" si="9"/>
        <v>1608356.3999999997</v>
      </c>
      <c r="E492" s="11">
        <f>INT((Recap!$B$3-D492)/Recap!$B$3*1000)/10</f>
        <v>11.8</v>
      </c>
      <c r="F492">
        <f>IF(E492/100&gt;0,IF(E492/100&gt;Recap!$C$16,1,IF(E492/100&gt;Recap!$D$16,2,IF(E492/100&gt;Recap!$E$16,3,IF(E492/100&gt;Recap!$F$16,4,IF(E492/100&gt;Recap!$G$16,5,IF(E492/100&gt;Recap!$H$16,6,IF(E492/100&gt;Recap!I506,7,IF(E492/100&gt;Recap!J506,8)))))))))</f>
        <v>7</v>
      </c>
    </row>
    <row r="493" spans="1:6" x14ac:dyDescent="0.3">
      <c r="A493">
        <v>492</v>
      </c>
      <c r="B493">
        <f>IF(OR(F492=2,F492=4,F492=6),-45,IF(F492=1,25-INT(Recap!$B$16*100-E492),IF(F492=3,25-INT(Recap!$D$16*100-E492),IF(F492=5,25-INT(Recap!$F$16*100-E492),IF(F492=7,25-INT(Recap!$H$16*100-E492))))))</f>
        <v>25</v>
      </c>
      <c r="C493">
        <f>Recap!$B$9*(100-B493)/100</f>
        <v>2677.5</v>
      </c>
      <c r="D493" s="10">
        <f t="shared" si="9"/>
        <v>1611033.8999999997</v>
      </c>
      <c r="E493" s="11">
        <f>INT((Recap!$B$3-D493)/Recap!$B$3*1000)/10</f>
        <v>11.6</v>
      </c>
      <c r="F493">
        <f>IF(E493/100&gt;0,IF(E493/100&gt;Recap!$C$16,1,IF(E493/100&gt;Recap!$D$16,2,IF(E493/100&gt;Recap!$E$16,3,IF(E493/100&gt;Recap!$F$16,4,IF(E493/100&gt;Recap!$G$16,5,IF(E493/100&gt;Recap!$H$16,6,IF(E493/100&gt;Recap!I507,7,IF(E493/100&gt;Recap!J507,8)))))))))</f>
        <v>7</v>
      </c>
    </row>
    <row r="494" spans="1:6" x14ac:dyDescent="0.3">
      <c r="A494">
        <v>493</v>
      </c>
      <c r="B494">
        <f>IF(OR(F493=2,F493=4,F493=6),-45,IF(F493=1,25-INT(Recap!$B$16*100-E493),IF(F493=3,25-INT(Recap!$D$16*100-E493),IF(F493=5,25-INT(Recap!$F$16*100-E493),IF(F493=7,25-INT(Recap!$H$16*100-E493))))))</f>
        <v>25</v>
      </c>
      <c r="C494">
        <f>Recap!$B$9*(100-B494)/100</f>
        <v>2677.5</v>
      </c>
      <c r="D494" s="10">
        <f t="shared" si="9"/>
        <v>1613711.3999999997</v>
      </c>
      <c r="E494" s="11">
        <f>INT((Recap!$B$3-D494)/Recap!$B$3*1000)/10</f>
        <v>11.5</v>
      </c>
      <c r="F494">
        <f>IF(E494/100&gt;0,IF(E494/100&gt;Recap!$C$16,1,IF(E494/100&gt;Recap!$D$16,2,IF(E494/100&gt;Recap!$E$16,3,IF(E494/100&gt;Recap!$F$16,4,IF(E494/100&gt;Recap!$G$16,5,IF(E494/100&gt;Recap!$H$16,6,IF(E494/100&gt;Recap!I508,7,IF(E494/100&gt;Recap!J508,8)))))))))</f>
        <v>7</v>
      </c>
    </row>
    <row r="495" spans="1:6" x14ac:dyDescent="0.3">
      <c r="A495">
        <v>494</v>
      </c>
      <c r="B495">
        <f>IF(OR(F494=2,F494=4,F494=6),-45,IF(F494=1,25-INT(Recap!$B$16*100-E494),IF(F494=3,25-INT(Recap!$D$16*100-E494),IF(F494=5,25-INT(Recap!$F$16*100-E494),IF(F494=7,25-INT(Recap!$H$16*100-E494))))))</f>
        <v>25</v>
      </c>
      <c r="C495">
        <f>Recap!$B$9*(100-B495)/100</f>
        <v>2677.5</v>
      </c>
      <c r="D495" s="10">
        <f t="shared" si="9"/>
        <v>1616388.8999999997</v>
      </c>
      <c r="E495" s="11">
        <f>INT((Recap!$B$3-D495)/Recap!$B$3*1000)/10</f>
        <v>11.3</v>
      </c>
      <c r="F495">
        <f>IF(E495/100&gt;0,IF(E495/100&gt;Recap!$C$16,1,IF(E495/100&gt;Recap!$D$16,2,IF(E495/100&gt;Recap!$E$16,3,IF(E495/100&gt;Recap!$F$16,4,IF(E495/100&gt;Recap!$G$16,5,IF(E495/100&gt;Recap!$H$16,6,IF(E495/100&gt;Recap!I509,7,IF(E495/100&gt;Recap!J509,8)))))))))</f>
        <v>7</v>
      </c>
    </row>
    <row r="496" spans="1:6" x14ac:dyDescent="0.3">
      <c r="A496">
        <v>495</v>
      </c>
      <c r="B496">
        <f>IF(OR(F495=2,F495=4,F495=6),-45,IF(F495=1,25-INT(Recap!$B$16*100-E495),IF(F495=3,25-INT(Recap!$D$16*100-E495),IF(F495=5,25-INT(Recap!$F$16*100-E495),IF(F495=7,25-INT(Recap!$H$16*100-E495))))))</f>
        <v>25</v>
      </c>
      <c r="C496">
        <f>Recap!$B$9*(100-B496)/100</f>
        <v>2677.5</v>
      </c>
      <c r="D496" s="10">
        <f t="shared" si="9"/>
        <v>1619066.3999999997</v>
      </c>
      <c r="E496" s="11">
        <f>INT((Recap!$B$3-D496)/Recap!$B$3*1000)/10</f>
        <v>11.2</v>
      </c>
      <c r="F496">
        <f>IF(E496/100&gt;0,IF(E496/100&gt;Recap!$C$16,1,IF(E496/100&gt;Recap!$D$16,2,IF(E496/100&gt;Recap!$E$16,3,IF(E496/100&gt;Recap!$F$16,4,IF(E496/100&gt;Recap!$G$16,5,IF(E496/100&gt;Recap!$H$16,6,IF(E496/100&gt;Recap!I510,7,IF(E496/100&gt;Recap!J510,8)))))))))</f>
        <v>7</v>
      </c>
    </row>
    <row r="497" spans="1:6" x14ac:dyDescent="0.3">
      <c r="A497">
        <v>496</v>
      </c>
      <c r="B497">
        <f>IF(OR(F496=2,F496=4,F496=6),-45,IF(F496=1,25-INT(Recap!$B$16*100-E496),IF(F496=3,25-INT(Recap!$D$16*100-E496),IF(F496=5,25-INT(Recap!$F$16*100-E496),IF(F496=7,25-INT(Recap!$H$16*100-E496))))))</f>
        <v>24</v>
      </c>
      <c r="C497">
        <f>Recap!$B$9*(100-B497)/100</f>
        <v>2713.2</v>
      </c>
      <c r="D497" s="10">
        <f t="shared" si="9"/>
        <v>1621779.5999999996</v>
      </c>
      <c r="E497" s="11">
        <f>INT((Recap!$B$3-D497)/Recap!$B$3*1000)/10</f>
        <v>11</v>
      </c>
      <c r="F497">
        <f>IF(E497/100&gt;0,IF(E497/100&gt;Recap!$C$16,1,IF(E497/100&gt;Recap!$D$16,2,IF(E497/100&gt;Recap!$E$16,3,IF(E497/100&gt;Recap!$F$16,4,IF(E497/100&gt;Recap!$G$16,5,IF(E497/100&gt;Recap!$H$16,6,IF(E497/100&gt;Recap!I511,7,IF(E497/100&gt;Recap!J511,8)))))))))</f>
        <v>7</v>
      </c>
    </row>
    <row r="498" spans="1:6" x14ac:dyDescent="0.3">
      <c r="A498">
        <v>497</v>
      </c>
      <c r="B498">
        <f>IF(OR(F497=2,F497=4,F497=6),-45,IF(F497=1,25-INT(Recap!$B$16*100-E497),IF(F497=3,25-INT(Recap!$D$16*100-E497),IF(F497=5,25-INT(Recap!$F$16*100-E497),IF(F497=7,25-INT(Recap!$H$16*100-E497))))))</f>
        <v>24</v>
      </c>
      <c r="C498">
        <f>Recap!$B$9*(100-B498)/100</f>
        <v>2713.2</v>
      </c>
      <c r="D498" s="10">
        <f t="shared" si="9"/>
        <v>1624492.7999999996</v>
      </c>
      <c r="E498" s="11">
        <f>INT((Recap!$B$3-D498)/Recap!$B$3*1000)/10</f>
        <v>10.9</v>
      </c>
      <c r="F498">
        <f>IF(E498/100&gt;0,IF(E498/100&gt;Recap!$C$16,1,IF(E498/100&gt;Recap!$D$16,2,IF(E498/100&gt;Recap!$E$16,3,IF(E498/100&gt;Recap!$F$16,4,IF(E498/100&gt;Recap!$G$16,5,IF(E498/100&gt;Recap!$H$16,6,IF(E498/100&gt;Recap!I512,7,IF(E498/100&gt;Recap!J512,8)))))))))</f>
        <v>7</v>
      </c>
    </row>
    <row r="499" spans="1:6" x14ac:dyDescent="0.3">
      <c r="A499">
        <v>498</v>
      </c>
      <c r="B499">
        <f>IF(OR(F498=2,F498=4,F498=6),-45,IF(F498=1,25-INT(Recap!$B$16*100-E498),IF(F498=3,25-INT(Recap!$D$16*100-E498),IF(F498=5,25-INT(Recap!$F$16*100-E498),IF(F498=7,25-INT(Recap!$H$16*100-E498))))))</f>
        <v>24</v>
      </c>
      <c r="C499">
        <f>Recap!$B$9*(100-B499)/100</f>
        <v>2713.2</v>
      </c>
      <c r="D499" s="10">
        <f t="shared" si="9"/>
        <v>1627205.9999999995</v>
      </c>
      <c r="E499" s="11">
        <f>INT((Recap!$B$3-D499)/Recap!$B$3*1000)/10</f>
        <v>10.7</v>
      </c>
      <c r="F499">
        <f>IF(E499/100&gt;0,IF(E499/100&gt;Recap!$C$16,1,IF(E499/100&gt;Recap!$D$16,2,IF(E499/100&gt;Recap!$E$16,3,IF(E499/100&gt;Recap!$F$16,4,IF(E499/100&gt;Recap!$G$16,5,IF(E499/100&gt;Recap!$H$16,6,IF(E499/100&gt;Recap!I513,7,IF(E499/100&gt;Recap!J513,8)))))))))</f>
        <v>7</v>
      </c>
    </row>
    <row r="500" spans="1:6" x14ac:dyDescent="0.3">
      <c r="A500">
        <v>499</v>
      </c>
      <c r="B500">
        <f>IF(OR(F499=2,F499=4,F499=6),-45,IF(F499=1,25-INT(Recap!$B$16*100-E499),IF(F499=3,25-INT(Recap!$D$16*100-E499),IF(F499=5,25-INT(Recap!$F$16*100-E499),IF(F499=7,25-INT(Recap!$H$16*100-E499))))))</f>
        <v>24</v>
      </c>
      <c r="C500">
        <f>Recap!$B$9*(100-B500)/100</f>
        <v>2713.2</v>
      </c>
      <c r="D500" s="10">
        <f t="shared" si="9"/>
        <v>1629919.1999999995</v>
      </c>
      <c r="E500" s="11">
        <f>INT((Recap!$B$3-D500)/Recap!$B$3*1000)/10</f>
        <v>10.6</v>
      </c>
      <c r="F500">
        <f>IF(E500/100&gt;0,IF(E500/100&gt;Recap!$C$16,1,IF(E500/100&gt;Recap!$D$16,2,IF(E500/100&gt;Recap!$E$16,3,IF(E500/100&gt;Recap!$F$16,4,IF(E500/100&gt;Recap!$G$16,5,IF(E500/100&gt;Recap!$H$16,6,IF(E500/100&gt;Recap!I514,7,IF(E500/100&gt;Recap!J514,8)))))))))</f>
        <v>7</v>
      </c>
    </row>
    <row r="501" spans="1:6" x14ac:dyDescent="0.3">
      <c r="A501">
        <v>500</v>
      </c>
      <c r="B501">
        <f>IF(OR(F500=2,F500=4,F500=6),-45,IF(F500=1,25-INT(Recap!$B$16*100-E500),IF(F500=3,25-INT(Recap!$D$16*100-E500),IF(F500=5,25-INT(Recap!$F$16*100-E500),IF(F500=7,25-INT(Recap!$H$16*100-E500))))))</f>
        <v>24</v>
      </c>
      <c r="C501">
        <f>Recap!$B$9*(100-B501)/100</f>
        <v>2713.2</v>
      </c>
      <c r="D501" s="10">
        <f t="shared" si="9"/>
        <v>1632632.3999999994</v>
      </c>
      <c r="E501" s="11">
        <f>INT((Recap!$B$3-D501)/Recap!$B$3*1000)/10</f>
        <v>10.4</v>
      </c>
      <c r="F501">
        <f>IF(E501/100&gt;0,IF(E501/100&gt;Recap!$C$16,1,IF(E501/100&gt;Recap!$D$16,2,IF(E501/100&gt;Recap!$E$16,3,IF(E501/100&gt;Recap!$F$16,4,IF(E501/100&gt;Recap!$G$16,5,IF(E501/100&gt;Recap!$H$16,6,IF(E501/100&gt;Recap!I515,7,IF(E501/100&gt;Recap!J515,8)))))))))</f>
        <v>7</v>
      </c>
    </row>
    <row r="502" spans="1:6" x14ac:dyDescent="0.3">
      <c r="A502">
        <v>501</v>
      </c>
      <c r="B502">
        <f>IF(OR(F501=2,F501=4,F501=6),-45,IF(F501=1,25-INT(Recap!$B$16*100-E501),IF(F501=3,25-INT(Recap!$D$16*100-E501),IF(F501=5,25-INT(Recap!$F$16*100-E501),IF(F501=7,25-INT(Recap!$H$16*100-E501))))))</f>
        <v>24</v>
      </c>
      <c r="C502">
        <f>Recap!$B$9*(100-B502)/100</f>
        <v>2713.2</v>
      </c>
      <c r="D502" s="10">
        <f t="shared" si="9"/>
        <v>1635345.5999999994</v>
      </c>
      <c r="E502" s="11">
        <f>INT((Recap!$B$3-D502)/Recap!$B$3*1000)/10</f>
        <v>10.3</v>
      </c>
      <c r="F502">
        <f>IF(E502/100&gt;0,IF(E502/100&gt;Recap!$C$16,1,IF(E502/100&gt;Recap!$D$16,2,IF(E502/100&gt;Recap!$E$16,3,IF(E502/100&gt;Recap!$F$16,4,IF(E502/100&gt;Recap!$G$16,5,IF(E502/100&gt;Recap!$H$16,6,IF(E502/100&gt;Recap!I516,7,IF(E502/100&gt;Recap!J516,8)))))))))</f>
        <v>7</v>
      </c>
    </row>
    <row r="503" spans="1:6" x14ac:dyDescent="0.3">
      <c r="A503">
        <v>502</v>
      </c>
      <c r="B503">
        <f>IF(OR(F502=2,F502=4,F502=6),-45,IF(F502=1,25-INT(Recap!$B$16*100-E502),IF(F502=3,25-INT(Recap!$D$16*100-E502),IF(F502=5,25-INT(Recap!$F$16*100-E502),IF(F502=7,25-INT(Recap!$H$16*100-E502))))))</f>
        <v>24</v>
      </c>
      <c r="C503">
        <f>Recap!$B$9*(100-B503)/100</f>
        <v>2713.2</v>
      </c>
      <c r="D503" s="10">
        <f t="shared" si="9"/>
        <v>1638058.7999999993</v>
      </c>
      <c r="E503" s="11">
        <f>INT((Recap!$B$3-D503)/Recap!$B$3*1000)/10</f>
        <v>10.1</v>
      </c>
      <c r="F503">
        <f>IF(E503/100&gt;0,IF(E503/100&gt;Recap!$C$16,1,IF(E503/100&gt;Recap!$D$16,2,IF(E503/100&gt;Recap!$E$16,3,IF(E503/100&gt;Recap!$F$16,4,IF(E503/100&gt;Recap!$G$16,5,IF(E503/100&gt;Recap!$H$16,6,IF(E503/100&gt;Recap!I517,7,IF(E503/100&gt;Recap!J517,8)))))))))</f>
        <v>7</v>
      </c>
    </row>
    <row r="504" spans="1:6" x14ac:dyDescent="0.3">
      <c r="A504">
        <v>503</v>
      </c>
      <c r="B504">
        <f>IF(OR(F503=2,F503=4,F503=6),-45,IF(F503=1,25-INT(Recap!$B$16*100-E503),IF(F503=3,25-INT(Recap!$D$16*100-E503),IF(F503=5,25-INT(Recap!$F$16*100-E503),IF(F503=7,25-INT(Recap!$H$16*100-E503))))))</f>
        <v>23</v>
      </c>
      <c r="C504">
        <f>Recap!$B$9*(100-B504)/100</f>
        <v>2748.9</v>
      </c>
      <c r="D504" s="10">
        <f t="shared" si="9"/>
        <v>1640807.6999999993</v>
      </c>
      <c r="E504" s="11">
        <f>INT((Recap!$B$3-D504)/Recap!$B$3*1000)/10</f>
        <v>10</v>
      </c>
      <c r="F504">
        <f>IF(E504/100&gt;0,IF(E504/100&gt;Recap!$C$16,1,IF(E504/100&gt;Recap!$D$16,2,IF(E504/100&gt;Recap!$E$16,3,IF(E504/100&gt;Recap!$F$16,4,IF(E504/100&gt;Recap!$G$16,5,IF(E504/100&gt;Recap!$H$16,6,IF(E504/100&gt;Recap!I518,7,IF(E504/100&gt;Recap!J518,8)))))))))</f>
        <v>7</v>
      </c>
    </row>
    <row r="505" spans="1:6" x14ac:dyDescent="0.3">
      <c r="A505">
        <v>504</v>
      </c>
      <c r="B505">
        <f>IF(OR(F504=2,F504=4,F504=6),-45,IF(F504=1,25-INT(Recap!$B$16*100-E504),IF(F504=3,25-INT(Recap!$D$16*100-E504),IF(F504=5,25-INT(Recap!$F$16*100-E504),IF(F504=7,25-INT(Recap!$H$16*100-E504))))))</f>
        <v>23</v>
      </c>
      <c r="C505">
        <f>Recap!$B$9*(100-B505)/100</f>
        <v>2748.9</v>
      </c>
      <c r="D505" s="10">
        <f t="shared" si="9"/>
        <v>1643556.5999999992</v>
      </c>
      <c r="E505" s="11">
        <f>INT((Recap!$B$3-D505)/Recap!$B$3*1000)/10</f>
        <v>9.8000000000000007</v>
      </c>
      <c r="F505">
        <f>IF(E505/100&gt;0,IF(E505/100&gt;Recap!$C$16,1,IF(E505/100&gt;Recap!$D$16,2,IF(E505/100&gt;Recap!$E$16,3,IF(E505/100&gt;Recap!$F$16,4,IF(E505/100&gt;Recap!$G$16,5,IF(E505/100&gt;Recap!$H$16,6,IF(E505/100&gt;Recap!I519,7,IF(E505/100&gt;Recap!J519,8)))))))))</f>
        <v>7</v>
      </c>
    </row>
    <row r="506" spans="1:6" x14ac:dyDescent="0.3">
      <c r="A506">
        <v>505</v>
      </c>
      <c r="B506">
        <f>IF(OR(F505=2,F505=4,F505=6),-45,IF(F505=1,25-INT(Recap!$B$16*100-E505),IF(F505=3,25-INT(Recap!$D$16*100-E505),IF(F505=5,25-INT(Recap!$F$16*100-E505),IF(F505=7,25-INT(Recap!$H$16*100-E505))))))</f>
        <v>23</v>
      </c>
      <c r="C506">
        <f>Recap!$B$9*(100-B506)/100</f>
        <v>2748.9</v>
      </c>
      <c r="D506" s="10">
        <f t="shared" si="9"/>
        <v>1646305.4999999991</v>
      </c>
      <c r="E506" s="11">
        <f>INT((Recap!$B$3-D506)/Recap!$B$3*1000)/10</f>
        <v>9.6999999999999993</v>
      </c>
      <c r="F506">
        <f>IF(E506/100&gt;0,IF(E506/100&gt;Recap!$C$16,1,IF(E506/100&gt;Recap!$D$16,2,IF(E506/100&gt;Recap!$E$16,3,IF(E506/100&gt;Recap!$F$16,4,IF(E506/100&gt;Recap!$G$16,5,IF(E506/100&gt;Recap!$H$16,6,IF(E506/100&gt;Recap!I520,7,IF(E506/100&gt;Recap!J520,8)))))))))</f>
        <v>7</v>
      </c>
    </row>
    <row r="507" spans="1:6" x14ac:dyDescent="0.3">
      <c r="A507">
        <v>506</v>
      </c>
      <c r="B507">
        <f>IF(OR(F506=2,F506=4,F506=6),-45,IF(F506=1,25-INT(Recap!$B$16*100-E506),IF(F506=3,25-INT(Recap!$D$16*100-E506),IF(F506=5,25-INT(Recap!$F$16*100-E506),IF(F506=7,25-INT(Recap!$H$16*100-E506))))))</f>
        <v>23</v>
      </c>
      <c r="C507">
        <f>Recap!$B$9*(100-B507)/100</f>
        <v>2748.9</v>
      </c>
      <c r="D507" s="10">
        <f t="shared" si="9"/>
        <v>1649054.399999999</v>
      </c>
      <c r="E507" s="11">
        <f>INT((Recap!$B$3-D507)/Recap!$B$3*1000)/10</f>
        <v>9.5</v>
      </c>
      <c r="F507">
        <f>IF(E507/100&gt;0,IF(E507/100&gt;Recap!$C$16,1,IF(E507/100&gt;Recap!$D$16,2,IF(E507/100&gt;Recap!$E$16,3,IF(E507/100&gt;Recap!$F$16,4,IF(E507/100&gt;Recap!$G$16,5,IF(E507/100&gt;Recap!$H$16,6,IF(E507/100&gt;Recap!I521,7,IF(E507/100&gt;Recap!J521,8)))))))))</f>
        <v>7</v>
      </c>
    </row>
    <row r="508" spans="1:6" x14ac:dyDescent="0.3">
      <c r="A508">
        <v>507</v>
      </c>
      <c r="B508">
        <f>IF(OR(F507=2,F507=4,F507=6),-45,IF(F507=1,25-INT(Recap!$B$16*100-E507),IF(F507=3,25-INT(Recap!$D$16*100-E507),IF(F507=5,25-INT(Recap!$F$16*100-E507),IF(F507=7,25-INT(Recap!$H$16*100-E507))))))</f>
        <v>23</v>
      </c>
      <c r="C508">
        <f>Recap!$B$9*(100-B508)/100</f>
        <v>2748.9</v>
      </c>
      <c r="D508" s="10">
        <f t="shared" si="9"/>
        <v>1651803.2999999989</v>
      </c>
      <c r="E508" s="11">
        <f>INT((Recap!$B$3-D508)/Recap!$B$3*1000)/10</f>
        <v>9.4</v>
      </c>
      <c r="F508">
        <f>IF(E508/100&gt;0,IF(E508/100&gt;Recap!$C$16,1,IF(E508/100&gt;Recap!$D$16,2,IF(E508/100&gt;Recap!$E$16,3,IF(E508/100&gt;Recap!$F$16,4,IF(E508/100&gt;Recap!$G$16,5,IF(E508/100&gt;Recap!$H$16,6,IF(E508/100&gt;Recap!I522,7,IF(E508/100&gt;Recap!J522,8)))))))))</f>
        <v>7</v>
      </c>
    </row>
    <row r="509" spans="1:6" x14ac:dyDescent="0.3">
      <c r="A509">
        <v>508</v>
      </c>
      <c r="B509">
        <f>IF(OR(F508=2,F508=4,F508=6),-45,IF(F508=1,25-INT(Recap!$B$16*100-E508),IF(F508=3,25-INT(Recap!$D$16*100-E508),IF(F508=5,25-INT(Recap!$F$16*100-E508),IF(F508=7,25-INT(Recap!$H$16*100-E508))))))</f>
        <v>23</v>
      </c>
      <c r="C509">
        <f>Recap!$B$9*(100-B509)/100</f>
        <v>2748.9</v>
      </c>
      <c r="D509" s="10">
        <f t="shared" si="9"/>
        <v>1654552.1999999988</v>
      </c>
      <c r="E509" s="11">
        <f>INT((Recap!$B$3-D509)/Recap!$B$3*1000)/10</f>
        <v>9.1999999999999993</v>
      </c>
      <c r="F509">
        <f>IF(E509/100&gt;0,IF(E509/100&gt;Recap!$C$16,1,IF(E509/100&gt;Recap!$D$16,2,IF(E509/100&gt;Recap!$E$16,3,IF(E509/100&gt;Recap!$F$16,4,IF(E509/100&gt;Recap!$G$16,5,IF(E509/100&gt;Recap!$H$16,6,IF(E509/100&gt;Recap!I523,7,IF(E509/100&gt;Recap!J523,8)))))))))</f>
        <v>7</v>
      </c>
    </row>
    <row r="510" spans="1:6" x14ac:dyDescent="0.3">
      <c r="A510">
        <v>509</v>
      </c>
      <c r="B510">
        <f>IF(OR(F509=2,F509=4,F509=6),-45,IF(F509=1,25-INT(Recap!$B$16*100-E509),IF(F509=3,25-INT(Recap!$D$16*100-E509),IF(F509=5,25-INT(Recap!$F$16*100-E509),IF(F509=7,25-INT(Recap!$H$16*100-E509))))))</f>
        <v>22</v>
      </c>
      <c r="C510">
        <f>Recap!$B$9*(100-B510)/100</f>
        <v>2784.6</v>
      </c>
      <c r="D510" s="10">
        <f t="shared" si="9"/>
        <v>1657336.7999999989</v>
      </c>
      <c r="E510" s="11">
        <f>INT((Recap!$B$3-D510)/Recap!$B$3*1000)/10</f>
        <v>9.1</v>
      </c>
      <c r="F510">
        <f>IF(E510/100&gt;0,IF(E510/100&gt;Recap!$C$16,1,IF(E510/100&gt;Recap!$D$16,2,IF(E510/100&gt;Recap!$E$16,3,IF(E510/100&gt;Recap!$F$16,4,IF(E510/100&gt;Recap!$G$16,5,IF(E510/100&gt;Recap!$H$16,6,IF(E510/100&gt;Recap!I524,7,IF(E510/100&gt;Recap!J524,8)))))))))</f>
        <v>7</v>
      </c>
    </row>
    <row r="511" spans="1:6" x14ac:dyDescent="0.3">
      <c r="A511">
        <v>510</v>
      </c>
      <c r="B511">
        <f>IF(OR(F510=2,F510=4,F510=6),-45,IF(F510=1,25-INT(Recap!$B$16*100-E510),IF(F510=3,25-INT(Recap!$D$16*100-E510),IF(F510=5,25-INT(Recap!$F$16*100-E510),IF(F510=7,25-INT(Recap!$H$16*100-E510))))))</f>
        <v>22</v>
      </c>
      <c r="C511">
        <f>Recap!$B$9*(100-B511)/100</f>
        <v>2784.6</v>
      </c>
      <c r="D511" s="10">
        <f t="shared" si="9"/>
        <v>1660121.399999999</v>
      </c>
      <c r="E511" s="11">
        <f>INT((Recap!$B$3-D511)/Recap!$B$3*1000)/10</f>
        <v>8.9</v>
      </c>
      <c r="F511">
        <f>IF(E511/100&gt;0,IF(E511/100&gt;Recap!$C$16,1,IF(E511/100&gt;Recap!$D$16,2,IF(E511/100&gt;Recap!$E$16,3,IF(E511/100&gt;Recap!$F$16,4,IF(E511/100&gt;Recap!$G$16,5,IF(E511/100&gt;Recap!$H$16,6,IF(E511/100&gt;Recap!I525,7,IF(E511/100&gt;Recap!J525,8)))))))))</f>
        <v>7</v>
      </c>
    </row>
    <row r="512" spans="1:6" x14ac:dyDescent="0.3">
      <c r="A512">
        <v>511</v>
      </c>
      <c r="B512">
        <f>IF(OR(F511=2,F511=4,F511=6),-45,IF(F511=1,25-INT(Recap!$B$16*100-E511),IF(F511=3,25-INT(Recap!$D$16*100-E511),IF(F511=5,25-INT(Recap!$F$16*100-E511),IF(F511=7,25-INT(Recap!$H$16*100-E511))))))</f>
        <v>22</v>
      </c>
      <c r="C512">
        <f>Recap!$B$9*(100-B512)/100</f>
        <v>2784.6</v>
      </c>
      <c r="D512" s="10">
        <f t="shared" si="9"/>
        <v>1662905.9999999991</v>
      </c>
      <c r="E512" s="11">
        <f>INT((Recap!$B$3-D512)/Recap!$B$3*1000)/10</f>
        <v>8.8000000000000007</v>
      </c>
      <c r="F512">
        <f>IF(E512/100&gt;0,IF(E512/100&gt;Recap!$C$16,1,IF(E512/100&gt;Recap!$D$16,2,IF(E512/100&gt;Recap!$E$16,3,IF(E512/100&gt;Recap!$F$16,4,IF(E512/100&gt;Recap!$G$16,5,IF(E512/100&gt;Recap!$H$16,6,IF(E512/100&gt;Recap!I526,7,IF(E512/100&gt;Recap!J526,8)))))))))</f>
        <v>7</v>
      </c>
    </row>
    <row r="513" spans="1:6" x14ac:dyDescent="0.3">
      <c r="A513">
        <v>512</v>
      </c>
      <c r="B513">
        <f>IF(OR(F512=2,F512=4,F512=6),-45,IF(F512=1,25-INT(Recap!$B$16*100-E512),IF(F512=3,25-INT(Recap!$D$16*100-E512),IF(F512=5,25-INT(Recap!$F$16*100-E512),IF(F512=7,25-INT(Recap!$H$16*100-E512))))))</f>
        <v>22</v>
      </c>
      <c r="C513">
        <f>Recap!$B$9*(100-B513)/100</f>
        <v>2784.6</v>
      </c>
      <c r="D513" s="10">
        <f t="shared" si="9"/>
        <v>1665690.5999999992</v>
      </c>
      <c r="E513" s="11">
        <f>INT((Recap!$B$3-D513)/Recap!$B$3*1000)/10</f>
        <v>8.6</v>
      </c>
      <c r="F513">
        <f>IF(E513/100&gt;0,IF(E513/100&gt;Recap!$C$16,1,IF(E513/100&gt;Recap!$D$16,2,IF(E513/100&gt;Recap!$E$16,3,IF(E513/100&gt;Recap!$F$16,4,IF(E513/100&gt;Recap!$G$16,5,IF(E513/100&gt;Recap!$H$16,6,IF(E513/100&gt;Recap!I527,7,IF(E513/100&gt;Recap!J527,8)))))))))</f>
        <v>7</v>
      </c>
    </row>
    <row r="514" spans="1:6" x14ac:dyDescent="0.3">
      <c r="A514">
        <v>513</v>
      </c>
      <c r="B514">
        <f>IF(OR(F513=2,F513=4,F513=6),-45,IF(F513=1,25-INT(Recap!$B$16*100-E513),IF(F513=3,25-INT(Recap!$D$16*100-E513),IF(F513=5,25-INT(Recap!$F$16*100-E513),IF(F513=7,25-INT(Recap!$H$16*100-E513))))))</f>
        <v>22</v>
      </c>
      <c r="C514">
        <f>Recap!$B$9*(100-B514)/100</f>
        <v>2784.6</v>
      </c>
      <c r="D514" s="10">
        <f t="shared" si="9"/>
        <v>1668475.1999999993</v>
      </c>
      <c r="E514" s="11">
        <f>INT((Recap!$B$3-D514)/Recap!$B$3*1000)/10</f>
        <v>8.5</v>
      </c>
      <c r="F514">
        <f>IF(E514/100&gt;0,IF(E514/100&gt;Recap!$C$16,1,IF(E514/100&gt;Recap!$D$16,2,IF(E514/100&gt;Recap!$E$16,3,IF(E514/100&gt;Recap!$F$16,4,IF(E514/100&gt;Recap!$G$16,5,IF(E514/100&gt;Recap!$H$16,6,IF(E514/100&gt;Recap!I528,7,IF(E514/100&gt;Recap!J528,8)))))))))</f>
        <v>7</v>
      </c>
    </row>
    <row r="515" spans="1:6" x14ac:dyDescent="0.3">
      <c r="A515">
        <v>514</v>
      </c>
      <c r="B515">
        <f>IF(OR(F514=2,F514=4,F514=6),-45,IF(F514=1,25-INT(Recap!$B$16*100-E514),IF(F514=3,25-INT(Recap!$D$16*100-E514),IF(F514=5,25-INT(Recap!$F$16*100-E514),IF(F514=7,25-INT(Recap!$H$16*100-E514))))))</f>
        <v>22</v>
      </c>
      <c r="C515">
        <f>Recap!$B$9*(100-B515)/100</f>
        <v>2784.6</v>
      </c>
      <c r="D515" s="10">
        <f t="shared" si="9"/>
        <v>1671259.7999999993</v>
      </c>
      <c r="E515" s="11">
        <f>INT((Recap!$B$3-D515)/Recap!$B$3*1000)/10</f>
        <v>8.3000000000000007</v>
      </c>
      <c r="F515">
        <f>IF(E515/100&gt;0,IF(E515/100&gt;Recap!$C$16,1,IF(E515/100&gt;Recap!$D$16,2,IF(E515/100&gt;Recap!$E$16,3,IF(E515/100&gt;Recap!$F$16,4,IF(E515/100&gt;Recap!$G$16,5,IF(E515/100&gt;Recap!$H$16,6,IF(E515/100&gt;Recap!I529,7,IF(E515/100&gt;Recap!J529,8)))))))))</f>
        <v>7</v>
      </c>
    </row>
    <row r="516" spans="1:6" x14ac:dyDescent="0.3">
      <c r="A516">
        <v>515</v>
      </c>
      <c r="B516">
        <f>IF(OR(F515=2,F515=4,F515=6),-45,IF(F515=1,25-INT(Recap!$B$16*100-E515),IF(F515=3,25-INT(Recap!$D$16*100-E515),IF(F515=5,25-INT(Recap!$F$16*100-E515),IF(F515=7,25-INT(Recap!$H$16*100-E515))))))</f>
        <v>22</v>
      </c>
      <c r="C516">
        <f>Recap!$B$9*(100-B516)/100</f>
        <v>2784.6</v>
      </c>
      <c r="D516" s="10">
        <f t="shared" si="9"/>
        <v>1674044.3999999994</v>
      </c>
      <c r="E516" s="11">
        <f>INT((Recap!$B$3-D516)/Recap!$B$3*1000)/10</f>
        <v>8.1999999999999993</v>
      </c>
      <c r="F516">
        <f>IF(E516/100&gt;0,IF(E516/100&gt;Recap!$C$16,1,IF(E516/100&gt;Recap!$D$16,2,IF(E516/100&gt;Recap!$E$16,3,IF(E516/100&gt;Recap!$F$16,4,IF(E516/100&gt;Recap!$G$16,5,IF(E516/100&gt;Recap!$H$16,6,IF(E516/100&gt;Recap!I530,7,IF(E516/100&gt;Recap!J530,8)))))))))</f>
        <v>7</v>
      </c>
    </row>
    <row r="517" spans="1:6" x14ac:dyDescent="0.3">
      <c r="A517">
        <v>516</v>
      </c>
      <c r="B517">
        <f>IF(OR(F516=2,F516=4,F516=6),-45,IF(F516=1,25-INT(Recap!$B$16*100-E516),IF(F516=3,25-INT(Recap!$D$16*100-E516),IF(F516=5,25-INT(Recap!$F$16*100-E516),IF(F516=7,25-INT(Recap!$H$16*100-E516))))))</f>
        <v>21</v>
      </c>
      <c r="C517">
        <f>Recap!$B$9*(100-B517)/100</f>
        <v>2820.3</v>
      </c>
      <c r="D517" s="10">
        <f t="shared" si="9"/>
        <v>1676864.6999999995</v>
      </c>
      <c r="E517" s="11">
        <f>INT((Recap!$B$3-D517)/Recap!$B$3*1000)/10</f>
        <v>8</v>
      </c>
      <c r="F517">
        <f>IF(E517/100&gt;0,IF(E517/100&gt;Recap!$C$16,1,IF(E517/100&gt;Recap!$D$16,2,IF(E517/100&gt;Recap!$E$16,3,IF(E517/100&gt;Recap!$F$16,4,IF(E517/100&gt;Recap!$G$16,5,IF(E517/100&gt;Recap!$H$16,6,IF(E517/100&gt;Recap!I531,7,IF(E517/100&gt;Recap!J531,8)))))))))</f>
        <v>7</v>
      </c>
    </row>
    <row r="518" spans="1:6" x14ac:dyDescent="0.3">
      <c r="A518">
        <v>517</v>
      </c>
      <c r="B518">
        <f>IF(OR(F517=2,F517=4,F517=6),-45,IF(F517=1,25-INT(Recap!$B$16*100-E517),IF(F517=3,25-INT(Recap!$D$16*100-E517),IF(F517=5,25-INT(Recap!$F$16*100-E517),IF(F517=7,25-INT(Recap!$H$16*100-E517))))))</f>
        <v>21</v>
      </c>
      <c r="C518">
        <f>Recap!$B$9*(100-B518)/100</f>
        <v>2820.3</v>
      </c>
      <c r="D518" s="10">
        <f t="shared" si="9"/>
        <v>1679684.9999999995</v>
      </c>
      <c r="E518" s="11">
        <f>INT((Recap!$B$3-D518)/Recap!$B$3*1000)/10</f>
        <v>7.9</v>
      </c>
      <c r="F518">
        <f>IF(E518/100&gt;0,IF(E518/100&gt;Recap!$C$16,1,IF(E518/100&gt;Recap!$D$16,2,IF(E518/100&gt;Recap!$E$16,3,IF(E518/100&gt;Recap!$F$16,4,IF(E518/100&gt;Recap!$G$16,5,IF(E518/100&gt;Recap!$H$16,6,IF(E518/100&gt;Recap!I532,7,IF(E518/100&gt;Recap!J532,8)))))))))</f>
        <v>7</v>
      </c>
    </row>
    <row r="519" spans="1:6" x14ac:dyDescent="0.3">
      <c r="A519">
        <v>518</v>
      </c>
      <c r="B519">
        <f>IF(OR(F518=2,F518=4,F518=6),-45,IF(F518=1,25-INT(Recap!$B$16*100-E518),IF(F518=3,25-INT(Recap!$D$16*100-E518),IF(F518=5,25-INT(Recap!$F$16*100-E518),IF(F518=7,25-INT(Recap!$H$16*100-E518))))))</f>
        <v>21</v>
      </c>
      <c r="C519">
        <f>Recap!$B$9*(100-B519)/100</f>
        <v>2820.3</v>
      </c>
      <c r="D519" s="10">
        <f t="shared" si="9"/>
        <v>1682505.2999999996</v>
      </c>
      <c r="E519" s="11">
        <f>INT((Recap!$B$3-D519)/Recap!$B$3*1000)/10</f>
        <v>7.7</v>
      </c>
      <c r="F519">
        <f>IF(E519/100&gt;0,IF(E519/100&gt;Recap!$C$16,1,IF(E519/100&gt;Recap!$D$16,2,IF(E519/100&gt;Recap!$E$16,3,IF(E519/100&gt;Recap!$F$16,4,IF(E519/100&gt;Recap!$G$16,5,IF(E519/100&gt;Recap!$H$16,6,IF(E519/100&gt;Recap!I533,7,IF(E519/100&gt;Recap!J533,8)))))))))</f>
        <v>7</v>
      </c>
    </row>
    <row r="520" spans="1:6" x14ac:dyDescent="0.3">
      <c r="A520">
        <v>519</v>
      </c>
      <c r="B520">
        <f>IF(OR(F519=2,F519=4,F519=6),-45,IF(F519=1,25-INT(Recap!$B$16*100-E519),IF(F519=3,25-INT(Recap!$D$16*100-E519),IF(F519=5,25-INT(Recap!$F$16*100-E519),IF(F519=7,25-INT(Recap!$H$16*100-E519))))))</f>
        <v>21</v>
      </c>
      <c r="C520">
        <f>Recap!$B$9*(100-B520)/100</f>
        <v>2820.3</v>
      </c>
      <c r="D520" s="10">
        <f t="shared" si="9"/>
        <v>1685325.5999999996</v>
      </c>
      <c r="E520" s="11">
        <f>INT((Recap!$B$3-D520)/Recap!$B$3*1000)/10</f>
        <v>7.6</v>
      </c>
      <c r="F520">
        <f>IF(E520/100&gt;0,IF(E520/100&gt;Recap!$C$16,1,IF(E520/100&gt;Recap!$D$16,2,IF(E520/100&gt;Recap!$E$16,3,IF(E520/100&gt;Recap!$F$16,4,IF(E520/100&gt;Recap!$G$16,5,IF(E520/100&gt;Recap!$H$16,6,IF(E520/100&gt;Recap!I534,7,IF(E520/100&gt;Recap!J534,8)))))))))</f>
        <v>7</v>
      </c>
    </row>
    <row r="521" spans="1:6" x14ac:dyDescent="0.3">
      <c r="A521">
        <v>520</v>
      </c>
      <c r="B521">
        <f>IF(OR(F520=2,F520=4,F520=6),-45,IF(F520=1,25-INT(Recap!$B$16*100-E520),IF(F520=3,25-INT(Recap!$D$16*100-E520),IF(F520=5,25-INT(Recap!$F$16*100-E520),IF(F520=7,25-INT(Recap!$H$16*100-E520))))))</f>
        <v>21</v>
      </c>
      <c r="C521">
        <f>Recap!$B$9*(100-B521)/100</f>
        <v>2820.3</v>
      </c>
      <c r="D521" s="10">
        <f t="shared" si="9"/>
        <v>1688145.8999999997</v>
      </c>
      <c r="E521" s="11">
        <f>INT((Recap!$B$3-D521)/Recap!$B$3*1000)/10</f>
        <v>7.4</v>
      </c>
      <c r="F521">
        <f>IF(E521/100&gt;0,IF(E521/100&gt;Recap!$C$16,1,IF(E521/100&gt;Recap!$D$16,2,IF(E521/100&gt;Recap!$E$16,3,IF(E521/100&gt;Recap!$F$16,4,IF(E521/100&gt;Recap!$G$16,5,IF(E521/100&gt;Recap!$H$16,6,IF(E521/100&gt;Recap!I535,7,IF(E521/100&gt;Recap!J535,8)))))))))</f>
        <v>7</v>
      </c>
    </row>
    <row r="522" spans="1:6" x14ac:dyDescent="0.3">
      <c r="A522">
        <v>521</v>
      </c>
      <c r="B522">
        <f>IF(OR(F521=2,F521=4,F521=6),-45,IF(F521=1,25-INT(Recap!$B$16*100-E521),IF(F521=3,25-INT(Recap!$D$16*100-E521),IF(F521=5,25-INT(Recap!$F$16*100-E521),IF(F521=7,25-INT(Recap!$H$16*100-E521))))))</f>
        <v>21</v>
      </c>
      <c r="C522">
        <f>Recap!$B$9*(100-B522)/100</f>
        <v>2820.3</v>
      </c>
      <c r="D522" s="10">
        <f t="shared" si="9"/>
        <v>1690966.1999999997</v>
      </c>
      <c r="E522" s="11">
        <f>INT((Recap!$B$3-D522)/Recap!$B$3*1000)/10</f>
        <v>7.2</v>
      </c>
      <c r="F522">
        <f>IF(E522/100&gt;0,IF(E522/100&gt;Recap!$C$16,1,IF(E522/100&gt;Recap!$D$16,2,IF(E522/100&gt;Recap!$E$16,3,IF(E522/100&gt;Recap!$F$16,4,IF(E522/100&gt;Recap!$G$16,5,IF(E522/100&gt;Recap!$H$16,6,IF(E522/100&gt;Recap!I536,7,IF(E522/100&gt;Recap!J536,8)))))))))</f>
        <v>7</v>
      </c>
    </row>
    <row r="523" spans="1:6" x14ac:dyDescent="0.3">
      <c r="A523">
        <v>522</v>
      </c>
      <c r="B523">
        <f>IF(OR(F522=2,F522=4,F522=6),-45,IF(F522=1,25-INT(Recap!$B$16*100-E522),IF(F522=3,25-INT(Recap!$D$16*100-E522),IF(F522=5,25-INT(Recap!$F$16*100-E522),IF(F522=7,25-INT(Recap!$H$16*100-E522))))))</f>
        <v>20</v>
      </c>
      <c r="C523">
        <f>Recap!$B$9*(100-B523)/100</f>
        <v>2856</v>
      </c>
      <c r="D523" s="10">
        <f t="shared" si="9"/>
        <v>1693822.1999999997</v>
      </c>
      <c r="E523" s="11">
        <f>INT((Recap!$B$3-D523)/Recap!$B$3*1000)/10</f>
        <v>7.1</v>
      </c>
      <c r="F523">
        <f>IF(E523/100&gt;0,IF(E523/100&gt;Recap!$C$16,1,IF(E523/100&gt;Recap!$D$16,2,IF(E523/100&gt;Recap!$E$16,3,IF(E523/100&gt;Recap!$F$16,4,IF(E523/100&gt;Recap!$G$16,5,IF(E523/100&gt;Recap!$H$16,6,IF(E523/100&gt;Recap!I537,7,IF(E523/100&gt;Recap!J537,8)))))))))</f>
        <v>7</v>
      </c>
    </row>
    <row r="524" spans="1:6" x14ac:dyDescent="0.3">
      <c r="A524">
        <v>523</v>
      </c>
      <c r="B524">
        <f>IF(OR(F523=2,F523=4,F523=6),-45,IF(F523=1,25-INT(Recap!$B$16*100-E523),IF(F523=3,25-INT(Recap!$D$16*100-E523),IF(F523=5,25-INT(Recap!$F$16*100-E523),IF(F523=7,25-INT(Recap!$H$16*100-E523))))))</f>
        <v>20</v>
      </c>
      <c r="C524">
        <f>Recap!$B$9*(100-B524)/100</f>
        <v>2856</v>
      </c>
      <c r="D524" s="10">
        <f t="shared" si="9"/>
        <v>1696678.1999999997</v>
      </c>
      <c r="E524" s="11">
        <f>INT((Recap!$B$3-D524)/Recap!$B$3*1000)/10</f>
        <v>6.9</v>
      </c>
      <c r="F524">
        <f>IF(E524/100&gt;0,IF(E524/100&gt;Recap!$C$16,1,IF(E524/100&gt;Recap!$D$16,2,IF(E524/100&gt;Recap!$E$16,3,IF(E524/100&gt;Recap!$F$16,4,IF(E524/100&gt;Recap!$G$16,5,IF(E524/100&gt;Recap!$H$16,6,IF(E524/100&gt;Recap!I538,7,IF(E524/100&gt;Recap!J538,8)))))))))</f>
        <v>7</v>
      </c>
    </row>
    <row r="525" spans="1:6" x14ac:dyDescent="0.3">
      <c r="A525">
        <v>524</v>
      </c>
      <c r="B525">
        <f>IF(OR(F524=2,F524=4,F524=6),-45,IF(F524=1,25-INT(Recap!$B$16*100-E524),IF(F524=3,25-INT(Recap!$D$16*100-E524),IF(F524=5,25-INT(Recap!$F$16*100-E524),IF(F524=7,25-INT(Recap!$H$16*100-E524))))))</f>
        <v>20</v>
      </c>
      <c r="C525">
        <f>Recap!$B$9*(100-B525)/100</f>
        <v>2856</v>
      </c>
      <c r="D525" s="10">
        <f t="shared" si="9"/>
        <v>1699534.1999999997</v>
      </c>
      <c r="E525" s="11">
        <f>INT((Recap!$B$3-D525)/Recap!$B$3*1000)/10</f>
        <v>6.8</v>
      </c>
      <c r="F525">
        <f>IF(E525/100&gt;0,IF(E525/100&gt;Recap!$C$16,1,IF(E525/100&gt;Recap!$D$16,2,IF(E525/100&gt;Recap!$E$16,3,IF(E525/100&gt;Recap!$F$16,4,IF(E525/100&gt;Recap!$G$16,5,IF(E525/100&gt;Recap!$H$16,6,IF(E525/100&gt;Recap!I539,7,IF(E525/100&gt;Recap!J539,8)))))))))</f>
        <v>7</v>
      </c>
    </row>
    <row r="526" spans="1:6" x14ac:dyDescent="0.3">
      <c r="A526">
        <v>525</v>
      </c>
      <c r="B526">
        <f>IF(OR(F525=2,F525=4,F525=6),-45,IF(F525=1,25-INT(Recap!$B$16*100-E525),IF(F525=3,25-INT(Recap!$D$16*100-E525),IF(F525=5,25-INT(Recap!$F$16*100-E525),IF(F525=7,25-INT(Recap!$H$16*100-E525))))))</f>
        <v>20</v>
      </c>
      <c r="C526">
        <f>Recap!$B$9*(100-B526)/100</f>
        <v>2856</v>
      </c>
      <c r="D526" s="10">
        <f t="shared" si="9"/>
        <v>1702390.1999999997</v>
      </c>
      <c r="E526" s="11">
        <f>INT((Recap!$B$3-D526)/Recap!$B$3*1000)/10</f>
        <v>6.6</v>
      </c>
      <c r="F526">
        <f>IF(E526/100&gt;0,IF(E526/100&gt;Recap!$C$16,1,IF(E526/100&gt;Recap!$D$16,2,IF(E526/100&gt;Recap!$E$16,3,IF(E526/100&gt;Recap!$F$16,4,IF(E526/100&gt;Recap!$G$16,5,IF(E526/100&gt;Recap!$H$16,6,IF(E526/100&gt;Recap!I540,7,IF(E526/100&gt;Recap!J540,8)))))))))</f>
        <v>7</v>
      </c>
    </row>
    <row r="527" spans="1:6" x14ac:dyDescent="0.3">
      <c r="A527">
        <v>526</v>
      </c>
      <c r="B527">
        <f>IF(OR(F526=2,F526=4,F526=6),-45,IF(F526=1,25-INT(Recap!$B$16*100-E526),IF(F526=3,25-INT(Recap!$D$16*100-E526),IF(F526=5,25-INT(Recap!$F$16*100-E526),IF(F526=7,25-INT(Recap!$H$16*100-E526))))))</f>
        <v>20</v>
      </c>
      <c r="C527">
        <f>Recap!$B$9*(100-B527)/100</f>
        <v>2856</v>
      </c>
      <c r="D527" s="10">
        <f t="shared" si="9"/>
        <v>1705246.1999999997</v>
      </c>
      <c r="E527" s="11">
        <f>INT((Recap!$B$3-D527)/Recap!$B$3*1000)/10</f>
        <v>6.5</v>
      </c>
      <c r="F527">
        <f>IF(E527/100&gt;0,IF(E527/100&gt;Recap!$C$16,1,IF(E527/100&gt;Recap!$D$16,2,IF(E527/100&gt;Recap!$E$16,3,IF(E527/100&gt;Recap!$F$16,4,IF(E527/100&gt;Recap!$G$16,5,IF(E527/100&gt;Recap!$H$16,6,IF(E527/100&gt;Recap!I541,7,IF(E527/100&gt;Recap!J541,8)))))))))</f>
        <v>7</v>
      </c>
    </row>
    <row r="528" spans="1:6" x14ac:dyDescent="0.3">
      <c r="A528">
        <v>527</v>
      </c>
      <c r="B528">
        <f>IF(OR(F527=2,F527=4,F527=6),-45,IF(F527=1,25-INT(Recap!$B$16*100-E527),IF(F527=3,25-INT(Recap!$D$16*100-E527),IF(F527=5,25-INT(Recap!$F$16*100-E527),IF(F527=7,25-INT(Recap!$H$16*100-E527))))))</f>
        <v>20</v>
      </c>
      <c r="C528">
        <f>Recap!$B$9*(100-B528)/100</f>
        <v>2856</v>
      </c>
      <c r="D528" s="10">
        <f t="shared" si="9"/>
        <v>1708102.1999999997</v>
      </c>
      <c r="E528" s="11">
        <f>INT((Recap!$B$3-D528)/Recap!$B$3*1000)/10</f>
        <v>6.3</v>
      </c>
      <c r="F528">
        <f>IF(E528/100&gt;0,IF(E528/100&gt;Recap!$C$16,1,IF(E528/100&gt;Recap!$D$16,2,IF(E528/100&gt;Recap!$E$16,3,IF(E528/100&gt;Recap!$F$16,4,IF(E528/100&gt;Recap!$G$16,5,IF(E528/100&gt;Recap!$H$16,6,IF(E528/100&gt;Recap!I542,7,IF(E528/100&gt;Recap!J542,8)))))))))</f>
        <v>7</v>
      </c>
    </row>
    <row r="529" spans="1:6" x14ac:dyDescent="0.3">
      <c r="A529">
        <v>528</v>
      </c>
      <c r="B529">
        <f>IF(OR(F528=2,F528=4,F528=6),-45,IF(F528=1,25-INT(Recap!$B$16*100-E528),IF(F528=3,25-INT(Recap!$D$16*100-E528),IF(F528=5,25-INT(Recap!$F$16*100-E528),IF(F528=7,25-INT(Recap!$H$16*100-E528))))))</f>
        <v>20</v>
      </c>
      <c r="C529">
        <f>Recap!$B$9*(100-B529)/100</f>
        <v>2856</v>
      </c>
      <c r="D529" s="10">
        <f t="shared" si="9"/>
        <v>1710958.1999999997</v>
      </c>
      <c r="E529" s="11">
        <f>INT((Recap!$B$3-D529)/Recap!$B$3*1000)/10</f>
        <v>6.1</v>
      </c>
      <c r="F529">
        <f>IF(E529/100&gt;0,IF(E529/100&gt;Recap!$C$16,1,IF(E529/100&gt;Recap!$D$16,2,IF(E529/100&gt;Recap!$E$16,3,IF(E529/100&gt;Recap!$F$16,4,IF(E529/100&gt;Recap!$G$16,5,IF(E529/100&gt;Recap!$H$16,6,IF(E529/100&gt;Recap!I543,7,IF(E529/100&gt;Recap!J543,8)))))))))</f>
        <v>7</v>
      </c>
    </row>
    <row r="530" spans="1:6" x14ac:dyDescent="0.3">
      <c r="A530">
        <v>529</v>
      </c>
      <c r="B530">
        <f>IF(OR(F529=2,F529=4,F529=6),-45,IF(F529=1,25-INT(Recap!$B$16*100-E529),IF(F529=3,25-INT(Recap!$D$16*100-E529),IF(F529=5,25-INT(Recap!$F$16*100-E529),IF(F529=7,25-INT(Recap!$H$16*100-E529))))))</f>
        <v>19</v>
      </c>
      <c r="C530">
        <f>Recap!$B$9*(100-B530)/100</f>
        <v>2891.7</v>
      </c>
      <c r="D530" s="10">
        <f t="shared" si="9"/>
        <v>1713849.8999999997</v>
      </c>
      <c r="E530" s="11">
        <f>INT((Recap!$B$3-D530)/Recap!$B$3*1000)/10</f>
        <v>6</v>
      </c>
      <c r="F530">
        <f>IF(E530/100&gt;0,IF(E530/100&gt;Recap!$C$16,1,IF(E530/100&gt;Recap!$D$16,2,IF(E530/100&gt;Recap!$E$16,3,IF(E530/100&gt;Recap!$F$16,4,IF(E530/100&gt;Recap!$G$16,5,IF(E530/100&gt;Recap!$H$16,6,IF(E530/100&gt;Recap!I544,7,IF(E530/100&gt;Recap!J544,8)))))))))</f>
        <v>7</v>
      </c>
    </row>
    <row r="531" spans="1:6" x14ac:dyDescent="0.3">
      <c r="A531">
        <v>530</v>
      </c>
      <c r="B531">
        <f>IF(OR(F530=2,F530=4,F530=6),-45,IF(F530=1,25-INT(Recap!$B$16*100-E530),IF(F530=3,25-INT(Recap!$D$16*100-E530),IF(F530=5,25-INT(Recap!$F$16*100-E530),IF(F530=7,25-INT(Recap!$H$16*100-E530))))))</f>
        <v>19</v>
      </c>
      <c r="C531">
        <f>Recap!$B$9*(100-B531)/100</f>
        <v>2891.7</v>
      </c>
      <c r="D531" s="10">
        <f t="shared" si="9"/>
        <v>1716741.5999999996</v>
      </c>
      <c r="E531" s="11">
        <f>INT((Recap!$B$3-D531)/Recap!$B$3*1000)/10</f>
        <v>5.8</v>
      </c>
      <c r="F531">
        <f>IF(E531/100&gt;0,IF(E531/100&gt;Recap!$C$16,1,IF(E531/100&gt;Recap!$D$16,2,IF(E531/100&gt;Recap!$E$16,3,IF(E531/100&gt;Recap!$F$16,4,IF(E531/100&gt;Recap!$G$16,5,IF(E531/100&gt;Recap!$H$16,6,IF(E531/100&gt;Recap!I545,7,IF(E531/100&gt;Recap!J545,8)))))))))</f>
        <v>7</v>
      </c>
    </row>
    <row r="532" spans="1:6" x14ac:dyDescent="0.3">
      <c r="A532">
        <v>531</v>
      </c>
      <c r="B532">
        <f>IF(OR(F531=2,F531=4,F531=6),-45,IF(F531=1,25-INT(Recap!$B$16*100-E531),IF(F531=3,25-INT(Recap!$D$16*100-E531),IF(F531=5,25-INT(Recap!$F$16*100-E531),IF(F531=7,25-INT(Recap!$H$16*100-E531))))))</f>
        <v>19</v>
      </c>
      <c r="C532">
        <f>Recap!$B$9*(100-B532)/100</f>
        <v>2891.7</v>
      </c>
      <c r="D532" s="10">
        <f t="shared" si="9"/>
        <v>1719633.2999999996</v>
      </c>
      <c r="E532" s="11">
        <f>INT((Recap!$B$3-D532)/Recap!$B$3*1000)/10</f>
        <v>5.7</v>
      </c>
      <c r="F532">
        <f>IF(E532/100&gt;0,IF(E532/100&gt;Recap!$C$16,1,IF(E532/100&gt;Recap!$D$16,2,IF(E532/100&gt;Recap!$E$16,3,IF(E532/100&gt;Recap!$F$16,4,IF(E532/100&gt;Recap!$G$16,5,IF(E532/100&gt;Recap!$H$16,6,IF(E532/100&gt;Recap!I546,7,IF(E532/100&gt;Recap!J546,8)))))))))</f>
        <v>7</v>
      </c>
    </row>
    <row r="533" spans="1:6" x14ac:dyDescent="0.3">
      <c r="A533">
        <v>532</v>
      </c>
      <c r="B533">
        <f>IF(OR(F532=2,F532=4,F532=6),-45,IF(F532=1,25-INT(Recap!$B$16*100-E532),IF(F532=3,25-INT(Recap!$D$16*100-E532),IF(F532=5,25-INT(Recap!$F$16*100-E532),IF(F532=7,25-INT(Recap!$H$16*100-E532))))))</f>
        <v>19</v>
      </c>
      <c r="C533">
        <f>Recap!$B$9*(100-B533)/100</f>
        <v>2891.7</v>
      </c>
      <c r="D533" s="10">
        <f t="shared" si="9"/>
        <v>1722524.9999999995</v>
      </c>
      <c r="E533" s="11">
        <f>INT((Recap!$B$3-D533)/Recap!$B$3*1000)/10</f>
        <v>5.5</v>
      </c>
      <c r="F533">
        <f>IF(E533/100&gt;0,IF(E533/100&gt;Recap!$C$16,1,IF(E533/100&gt;Recap!$D$16,2,IF(E533/100&gt;Recap!$E$16,3,IF(E533/100&gt;Recap!$F$16,4,IF(E533/100&gt;Recap!$G$16,5,IF(E533/100&gt;Recap!$H$16,6,IF(E533/100&gt;Recap!I547,7,IF(E533/100&gt;Recap!J547,8)))))))))</f>
        <v>7</v>
      </c>
    </row>
    <row r="534" spans="1:6" x14ac:dyDescent="0.3">
      <c r="A534">
        <v>533</v>
      </c>
      <c r="B534">
        <f>IF(OR(F533=2,F533=4,F533=6),-45,IF(F533=1,25-INT(Recap!$B$16*100-E533),IF(F533=3,25-INT(Recap!$D$16*100-E533),IF(F533=5,25-INT(Recap!$F$16*100-E533),IF(F533=7,25-INT(Recap!$H$16*100-E533))))))</f>
        <v>19</v>
      </c>
      <c r="C534">
        <f>Recap!$B$9*(100-B534)/100</f>
        <v>2891.7</v>
      </c>
      <c r="D534" s="10">
        <f t="shared" ref="D534:D597" si="10">D533+C534</f>
        <v>1725416.6999999995</v>
      </c>
      <c r="E534" s="11">
        <f>INT((Recap!$B$3-D534)/Recap!$B$3*1000)/10</f>
        <v>5.4</v>
      </c>
      <c r="F534">
        <f>IF(E534/100&gt;0,IF(E534/100&gt;Recap!$C$16,1,IF(E534/100&gt;Recap!$D$16,2,IF(E534/100&gt;Recap!$E$16,3,IF(E534/100&gt;Recap!$F$16,4,IF(E534/100&gt;Recap!$G$16,5,IF(E534/100&gt;Recap!$H$16,6,IF(E534/100&gt;Recap!I548,7,IF(E534/100&gt;Recap!J548,8)))))))))</f>
        <v>7</v>
      </c>
    </row>
    <row r="535" spans="1:6" x14ac:dyDescent="0.3">
      <c r="A535">
        <v>534</v>
      </c>
      <c r="B535">
        <f>IF(OR(F534=2,F534=4,F534=6),-45,IF(F534=1,25-INT(Recap!$B$16*100-E534),IF(F534=3,25-INT(Recap!$D$16*100-E534),IF(F534=5,25-INT(Recap!$F$16*100-E534),IF(F534=7,25-INT(Recap!$H$16*100-E534))))))</f>
        <v>19</v>
      </c>
      <c r="C535">
        <f>Recap!$B$9*(100-B535)/100</f>
        <v>2891.7</v>
      </c>
      <c r="D535" s="10">
        <f t="shared" si="10"/>
        <v>1728308.3999999994</v>
      </c>
      <c r="E535" s="11">
        <f>INT((Recap!$B$3-D535)/Recap!$B$3*1000)/10</f>
        <v>5.2</v>
      </c>
      <c r="F535">
        <f>IF(E535/100&gt;0,IF(E535/100&gt;Recap!$C$16,1,IF(E535/100&gt;Recap!$D$16,2,IF(E535/100&gt;Recap!$E$16,3,IF(E535/100&gt;Recap!$F$16,4,IF(E535/100&gt;Recap!$G$16,5,IF(E535/100&gt;Recap!$H$16,6,IF(E535/100&gt;Recap!I549,7,IF(E535/100&gt;Recap!J549,8)))))))))</f>
        <v>7</v>
      </c>
    </row>
    <row r="536" spans="1:6" x14ac:dyDescent="0.3">
      <c r="A536">
        <v>535</v>
      </c>
      <c r="B536">
        <f>IF(OR(F535=2,F535=4,F535=6),-45,IF(F535=1,25-INT(Recap!$B$16*100-E535),IF(F535=3,25-INT(Recap!$D$16*100-E535),IF(F535=5,25-INT(Recap!$F$16*100-E535),IF(F535=7,25-INT(Recap!$H$16*100-E535))))))</f>
        <v>18</v>
      </c>
      <c r="C536">
        <f>Recap!$B$9*(100-B536)/100</f>
        <v>2927.4</v>
      </c>
      <c r="D536" s="10">
        <f t="shared" si="10"/>
        <v>1731235.7999999993</v>
      </c>
      <c r="E536" s="11">
        <f>INT((Recap!$B$3-D536)/Recap!$B$3*1000)/10</f>
        <v>5</v>
      </c>
      <c r="F536">
        <f>IF(E536/100&gt;0,IF(E536/100&gt;Recap!$C$16,1,IF(E536/100&gt;Recap!$D$16,2,IF(E536/100&gt;Recap!$E$16,3,IF(E536/100&gt;Recap!$F$16,4,IF(E536/100&gt;Recap!$G$16,5,IF(E536/100&gt;Recap!$H$16,6,IF(E536/100&gt;Recap!I550,7,IF(E536/100&gt;Recap!J550,8)))))))))</f>
        <v>7</v>
      </c>
    </row>
    <row r="537" spans="1:6" x14ac:dyDescent="0.3">
      <c r="A537">
        <v>536</v>
      </c>
      <c r="B537">
        <f>IF(OR(F536=2,F536=4,F536=6),-45,IF(F536=1,25-INT(Recap!$B$16*100-E536),IF(F536=3,25-INT(Recap!$D$16*100-E536),IF(F536=5,25-INT(Recap!$F$16*100-E536),IF(F536=7,25-INT(Recap!$H$16*100-E536))))))</f>
        <v>18</v>
      </c>
      <c r="C537">
        <f>Recap!$B$9*(100-B537)/100</f>
        <v>2927.4</v>
      </c>
      <c r="D537" s="10">
        <f t="shared" si="10"/>
        <v>1734163.1999999993</v>
      </c>
      <c r="E537" s="11">
        <f>INT((Recap!$B$3-D537)/Recap!$B$3*1000)/10</f>
        <v>4.9000000000000004</v>
      </c>
      <c r="F537">
        <f>IF(E537/100&gt;0,IF(E537/100&gt;Recap!$C$16,1,IF(E537/100&gt;Recap!$D$16,2,IF(E537/100&gt;Recap!$E$16,3,IF(E537/100&gt;Recap!$F$16,4,IF(E537/100&gt;Recap!$G$16,5,IF(E537/100&gt;Recap!$H$16,6,IF(E537/100&gt;Recap!I551,7,IF(E537/100&gt;Recap!J551,8)))))))))</f>
        <v>7</v>
      </c>
    </row>
    <row r="538" spans="1:6" x14ac:dyDescent="0.3">
      <c r="A538">
        <v>537</v>
      </c>
      <c r="B538">
        <f>IF(OR(F537=2,F537=4,F537=6),-45,IF(F537=1,25-INT(Recap!$B$16*100-E537),IF(F537=3,25-INT(Recap!$D$16*100-E537),IF(F537=5,25-INT(Recap!$F$16*100-E537),IF(F537=7,25-INT(Recap!$H$16*100-E537))))))</f>
        <v>18</v>
      </c>
      <c r="C538">
        <f>Recap!$B$9*(100-B538)/100</f>
        <v>2927.4</v>
      </c>
      <c r="D538" s="10">
        <f t="shared" si="10"/>
        <v>1737090.5999999992</v>
      </c>
      <c r="E538" s="11">
        <f>INT((Recap!$B$3-D538)/Recap!$B$3*1000)/10</f>
        <v>4.7</v>
      </c>
      <c r="F538">
        <f>IF(E538/100&gt;0,IF(E538/100&gt;Recap!$C$16,1,IF(E538/100&gt;Recap!$D$16,2,IF(E538/100&gt;Recap!$E$16,3,IF(E538/100&gt;Recap!$F$16,4,IF(E538/100&gt;Recap!$G$16,5,IF(E538/100&gt;Recap!$H$16,6,IF(E538/100&gt;Recap!I552,7,IF(E538/100&gt;Recap!J552,8)))))))))</f>
        <v>7</v>
      </c>
    </row>
    <row r="539" spans="1:6" x14ac:dyDescent="0.3">
      <c r="A539">
        <v>538</v>
      </c>
      <c r="B539">
        <f>IF(OR(F538=2,F538=4,F538=6),-45,IF(F538=1,25-INT(Recap!$B$16*100-E538),IF(F538=3,25-INT(Recap!$D$16*100-E538),IF(F538=5,25-INT(Recap!$F$16*100-E538),IF(F538=7,25-INT(Recap!$H$16*100-E538))))))</f>
        <v>18</v>
      </c>
      <c r="C539">
        <f>Recap!$B$9*(100-B539)/100</f>
        <v>2927.4</v>
      </c>
      <c r="D539" s="10">
        <f t="shared" si="10"/>
        <v>1740017.9999999991</v>
      </c>
      <c r="E539" s="11">
        <f>INT((Recap!$B$3-D539)/Recap!$B$3*1000)/10</f>
        <v>4.5999999999999996</v>
      </c>
      <c r="F539">
        <f>IF(E539/100&gt;0,IF(E539/100&gt;Recap!$C$16,1,IF(E539/100&gt;Recap!$D$16,2,IF(E539/100&gt;Recap!$E$16,3,IF(E539/100&gt;Recap!$F$16,4,IF(E539/100&gt;Recap!$G$16,5,IF(E539/100&gt;Recap!$H$16,6,IF(E539/100&gt;Recap!I553,7,IF(E539/100&gt;Recap!J553,8)))))))))</f>
        <v>7</v>
      </c>
    </row>
    <row r="540" spans="1:6" x14ac:dyDescent="0.3">
      <c r="A540">
        <v>539</v>
      </c>
      <c r="B540">
        <f>IF(OR(F539=2,F539=4,F539=6),-45,IF(F539=1,25-INT(Recap!$B$16*100-E539),IF(F539=3,25-INT(Recap!$D$16*100-E539),IF(F539=5,25-INT(Recap!$F$16*100-E539),IF(F539=7,25-INT(Recap!$H$16*100-E539))))))</f>
        <v>18</v>
      </c>
      <c r="C540">
        <f>Recap!$B$9*(100-B540)/100</f>
        <v>2927.4</v>
      </c>
      <c r="D540" s="10">
        <f t="shared" si="10"/>
        <v>1742945.399999999</v>
      </c>
      <c r="E540" s="11">
        <f>INT((Recap!$B$3-D540)/Recap!$B$3*1000)/10</f>
        <v>4.4000000000000004</v>
      </c>
      <c r="F540">
        <f>IF(E540/100&gt;0,IF(E540/100&gt;Recap!$C$16,1,IF(E540/100&gt;Recap!$D$16,2,IF(E540/100&gt;Recap!$E$16,3,IF(E540/100&gt;Recap!$F$16,4,IF(E540/100&gt;Recap!$G$16,5,IF(E540/100&gt;Recap!$H$16,6,IF(E540/100&gt;Recap!I554,7,IF(E540/100&gt;Recap!J554,8)))))))))</f>
        <v>7</v>
      </c>
    </row>
    <row r="541" spans="1:6" s="12" customFormat="1" x14ac:dyDescent="0.3">
      <c r="A541" s="12">
        <v>540</v>
      </c>
      <c r="B541" s="12">
        <f>IF(OR(F540=2,F540=4,F540=6),-45,IF(F540=1,25-INT(Recap!$B$16*100-E540),IF(F540=3,25-INT(Recap!$D$16*100-E540),IF(F540=5,25-INT(Recap!$F$16*100-E540),IF(F540=7,25-INT(Recap!$H$16*100-E540))))))</f>
        <v>18</v>
      </c>
      <c r="C541" s="12">
        <f>Recap!$B$9*(100-B541)/100</f>
        <v>2927.4</v>
      </c>
      <c r="D541" s="13">
        <f t="shared" si="10"/>
        <v>1745872.7999999989</v>
      </c>
      <c r="E541" s="14">
        <f>INT((Recap!$B$3-D541)/Recap!$B$3*1000)/10</f>
        <v>4.2</v>
      </c>
      <c r="F541" s="12">
        <f>IF(E541/100&gt;0,IF(E541/100&gt;Recap!$C$16,1,IF(E541/100&gt;Recap!$D$16,2,IF(E541/100&gt;Recap!$E$16,3,IF(E541/100&gt;Recap!$F$16,4,IF(E541/100&gt;Recap!$G$16,5,IF(E541/100&gt;Recap!$H$16,6,IF(E541/100&gt;Recap!I555,7,IF(E541/100&gt;Recap!J555,8)))))))))</f>
        <v>7</v>
      </c>
    </row>
    <row r="542" spans="1:6" x14ac:dyDescent="0.3">
      <c r="A542">
        <v>541</v>
      </c>
      <c r="B542">
        <f>IF(OR(F541=2,F541=4,F541=6),-45,IF(F541=1,25-INT(Recap!$B$16*100-E541),IF(F541=3,25-INT(Recap!$D$16*100-E541),IF(F541=5,25-INT(Recap!$F$16*100-E541),IF(F541=7,25-INT(Recap!$H$16*100-E541))))))</f>
        <v>17</v>
      </c>
      <c r="C542">
        <f>Recap!$B$9*(100-B542)/100</f>
        <v>2963.1</v>
      </c>
      <c r="D542" s="10">
        <f t="shared" si="10"/>
        <v>1748835.899999999</v>
      </c>
      <c r="E542" s="11">
        <f>INT((Recap!$B$3-D542)/Recap!$B$3*1000)/10</f>
        <v>4.0999999999999996</v>
      </c>
      <c r="F542">
        <f>IF(E542/100&gt;0,IF(E542/100&gt;Recap!$C$16,1,IF(E542/100&gt;Recap!$D$16,2,IF(E542/100&gt;Recap!$E$16,3,IF(E542/100&gt;Recap!$F$16,4,IF(E542/100&gt;Recap!$G$16,5,IF(E542/100&gt;Recap!$H$16,6,IF(E542/100&gt;Recap!I556,7,IF(E542/100&gt;Recap!J556,8)))))))))</f>
        <v>7</v>
      </c>
    </row>
    <row r="543" spans="1:6" x14ac:dyDescent="0.3">
      <c r="A543">
        <v>542</v>
      </c>
      <c r="B543">
        <f>IF(OR(F542=2,F542=4,F542=6),-45,IF(F542=1,25-INT(Recap!$B$16*100-E542),IF(F542=3,25-INT(Recap!$D$16*100-E542),IF(F542=5,25-INT(Recap!$F$16*100-E542),IF(F542=7,25-INT(Recap!$H$16*100-E542))))))</f>
        <v>17</v>
      </c>
      <c r="C543">
        <f>Recap!$B$9*(100-B543)/100</f>
        <v>2963.1</v>
      </c>
      <c r="D543" s="10">
        <f t="shared" si="10"/>
        <v>1751798.9999999991</v>
      </c>
      <c r="E543" s="11">
        <f>INT((Recap!$B$3-D543)/Recap!$B$3*1000)/10</f>
        <v>3.9</v>
      </c>
      <c r="F543">
        <f>IF(E543/100&gt;0,IF(E543/100&gt;Recap!$C$16,1,IF(E543/100&gt;Recap!$D$16,2,IF(E543/100&gt;Recap!$E$16,3,IF(E543/100&gt;Recap!$F$16,4,IF(E543/100&gt;Recap!$G$16,5,IF(E543/100&gt;Recap!$H$16,6,IF(E543/100&gt;Recap!I557,7,IF(E543/100&gt;Recap!J557,8)))))))))</f>
        <v>7</v>
      </c>
    </row>
    <row r="544" spans="1:6" x14ac:dyDescent="0.3">
      <c r="A544">
        <v>543</v>
      </c>
      <c r="B544">
        <f>IF(OR(F543=2,F543=4,F543=6),-45,IF(F543=1,25-INT(Recap!$B$16*100-E543),IF(F543=3,25-INT(Recap!$D$16*100-E543),IF(F543=5,25-INT(Recap!$F$16*100-E543),IF(F543=7,25-INT(Recap!$H$16*100-E543))))))</f>
        <v>17</v>
      </c>
      <c r="C544">
        <f>Recap!$B$9*(100-B544)/100</f>
        <v>2963.1</v>
      </c>
      <c r="D544" s="10">
        <f t="shared" si="10"/>
        <v>1754762.0999999992</v>
      </c>
      <c r="E544" s="11">
        <f>INT((Recap!$B$3-D544)/Recap!$B$3*1000)/10</f>
        <v>3.7</v>
      </c>
      <c r="F544">
        <f>IF(E544/100&gt;0,IF(E544/100&gt;Recap!$C$16,1,IF(E544/100&gt;Recap!$D$16,2,IF(E544/100&gt;Recap!$E$16,3,IF(E544/100&gt;Recap!$F$16,4,IF(E544/100&gt;Recap!$G$16,5,IF(E544/100&gt;Recap!$H$16,6,IF(E544/100&gt;Recap!I558,7,IF(E544/100&gt;Recap!J558,8)))))))))</f>
        <v>7</v>
      </c>
    </row>
    <row r="545" spans="1:6" x14ac:dyDescent="0.3">
      <c r="A545">
        <v>544</v>
      </c>
      <c r="B545">
        <f>IF(OR(F544=2,F544=4,F544=6),-45,IF(F544=1,25-INT(Recap!$B$16*100-E544),IF(F544=3,25-INT(Recap!$D$16*100-E544),IF(F544=5,25-INT(Recap!$F$16*100-E544),IF(F544=7,25-INT(Recap!$H$16*100-E544))))))</f>
        <v>17</v>
      </c>
      <c r="C545">
        <f>Recap!$B$9*(100-B545)/100</f>
        <v>2963.1</v>
      </c>
      <c r="D545" s="10">
        <f t="shared" si="10"/>
        <v>1757725.1999999993</v>
      </c>
      <c r="E545" s="11">
        <f>INT((Recap!$B$3-D545)/Recap!$B$3*1000)/10</f>
        <v>3.6</v>
      </c>
      <c r="F545">
        <f>IF(E545/100&gt;0,IF(E545/100&gt;Recap!$C$16,1,IF(E545/100&gt;Recap!$D$16,2,IF(E545/100&gt;Recap!$E$16,3,IF(E545/100&gt;Recap!$F$16,4,IF(E545/100&gt;Recap!$G$16,5,IF(E545/100&gt;Recap!$H$16,6,IF(E545/100&gt;Recap!I559,7,IF(E545/100&gt;Recap!J559,8)))))))))</f>
        <v>7</v>
      </c>
    </row>
    <row r="546" spans="1:6" x14ac:dyDescent="0.3">
      <c r="A546">
        <v>545</v>
      </c>
      <c r="B546">
        <f>IF(OR(F545=2,F545=4,F545=6),-45,IF(F545=1,25-INT(Recap!$B$16*100-E545),IF(F545=3,25-INT(Recap!$D$16*100-E545),IF(F545=5,25-INT(Recap!$F$16*100-E545),IF(F545=7,25-INT(Recap!$H$16*100-E545))))))</f>
        <v>17</v>
      </c>
      <c r="C546">
        <f>Recap!$B$9*(100-B546)/100</f>
        <v>2963.1</v>
      </c>
      <c r="D546" s="10">
        <f t="shared" si="10"/>
        <v>1760688.2999999993</v>
      </c>
      <c r="E546" s="11">
        <f>INT((Recap!$B$3-D546)/Recap!$B$3*1000)/10</f>
        <v>3.4</v>
      </c>
      <c r="F546">
        <f>IF(E546/100&gt;0,IF(E546/100&gt;Recap!$C$16,1,IF(E546/100&gt;Recap!$D$16,2,IF(E546/100&gt;Recap!$E$16,3,IF(E546/100&gt;Recap!$F$16,4,IF(E546/100&gt;Recap!$G$16,5,IF(E546/100&gt;Recap!$H$16,6,IF(E546/100&gt;Recap!I560,7,IF(E546/100&gt;Recap!J560,8)))))))))</f>
        <v>7</v>
      </c>
    </row>
    <row r="547" spans="1:6" x14ac:dyDescent="0.3">
      <c r="A547">
        <v>546</v>
      </c>
      <c r="B547">
        <f>IF(OR(F546=2,F546=4,F546=6),-45,IF(F546=1,25-INT(Recap!$B$16*100-E546),IF(F546=3,25-INT(Recap!$D$16*100-E546),IF(F546=5,25-INT(Recap!$F$16*100-E546),IF(F546=7,25-INT(Recap!$H$16*100-E546))))))</f>
        <v>17</v>
      </c>
      <c r="C547">
        <f>Recap!$B$9*(100-B547)/100</f>
        <v>2963.1</v>
      </c>
      <c r="D547" s="10">
        <f t="shared" si="10"/>
        <v>1763651.3999999994</v>
      </c>
      <c r="E547" s="11">
        <f>INT((Recap!$B$3-D547)/Recap!$B$3*1000)/10</f>
        <v>3.3</v>
      </c>
      <c r="F547">
        <f>IF(E547/100&gt;0,IF(E547/100&gt;Recap!$C$16,1,IF(E547/100&gt;Recap!$D$16,2,IF(E547/100&gt;Recap!$E$16,3,IF(E547/100&gt;Recap!$F$16,4,IF(E547/100&gt;Recap!$G$16,5,IF(E547/100&gt;Recap!$H$16,6,IF(E547/100&gt;Recap!I561,7,IF(E547/100&gt;Recap!J561,8)))))))))</f>
        <v>7</v>
      </c>
    </row>
    <row r="548" spans="1:6" x14ac:dyDescent="0.3">
      <c r="A548">
        <v>547</v>
      </c>
      <c r="B548">
        <f>IF(OR(F547=2,F547=4,F547=6),-45,IF(F547=1,25-INT(Recap!$B$16*100-E547),IF(F547=3,25-INT(Recap!$D$16*100-E547),IF(F547=5,25-INT(Recap!$F$16*100-E547),IF(F547=7,25-INT(Recap!$H$16*100-E547))))))</f>
        <v>17</v>
      </c>
      <c r="C548">
        <f>Recap!$B$9*(100-B548)/100</f>
        <v>2963.1</v>
      </c>
      <c r="D548" s="10">
        <f t="shared" si="10"/>
        <v>1766614.4999999995</v>
      </c>
      <c r="E548" s="11">
        <f>INT((Recap!$B$3-D548)/Recap!$B$3*1000)/10</f>
        <v>3.1</v>
      </c>
      <c r="F548">
        <f>IF(E548/100&gt;0,IF(E548/100&gt;Recap!$C$16,1,IF(E548/100&gt;Recap!$D$16,2,IF(E548/100&gt;Recap!$E$16,3,IF(E548/100&gt;Recap!$F$16,4,IF(E548/100&gt;Recap!$G$16,5,IF(E548/100&gt;Recap!$H$16,6,IF(E548/100&gt;Recap!I562,7,IF(E548/100&gt;Recap!J562,8)))))))))</f>
        <v>7</v>
      </c>
    </row>
    <row r="549" spans="1:6" x14ac:dyDescent="0.3">
      <c r="A549">
        <v>548</v>
      </c>
      <c r="B549">
        <f>IF(OR(F548=2,F548=4,F548=6),-45,IF(F548=1,25-INT(Recap!$B$16*100-E548),IF(F548=3,25-INT(Recap!$D$16*100-E548),IF(F548=5,25-INT(Recap!$F$16*100-E548),IF(F548=7,25-INT(Recap!$H$16*100-E548))))))</f>
        <v>16</v>
      </c>
      <c r="C549">
        <f>Recap!$B$9*(100-B549)/100</f>
        <v>2998.8</v>
      </c>
      <c r="D549" s="10">
        <f t="shared" si="10"/>
        <v>1769613.2999999996</v>
      </c>
      <c r="E549" s="11">
        <f>INT((Recap!$B$3-D549)/Recap!$B$3*1000)/10</f>
        <v>2.9</v>
      </c>
      <c r="F549">
        <f>IF(E549/100&gt;0,IF(E549/100&gt;Recap!$C$16,1,IF(E549/100&gt;Recap!$D$16,2,IF(E549/100&gt;Recap!$E$16,3,IF(E549/100&gt;Recap!$F$16,4,IF(E549/100&gt;Recap!$G$16,5,IF(E549/100&gt;Recap!$H$16,6,IF(E549/100&gt;Recap!I563,7,IF(E549/100&gt;Recap!J563,8)))))))))</f>
        <v>7</v>
      </c>
    </row>
    <row r="550" spans="1:6" x14ac:dyDescent="0.3">
      <c r="A550">
        <v>549</v>
      </c>
      <c r="B550">
        <f>IF(OR(F549=2,F549=4,F549=6),-45,IF(F549=1,25-INT(Recap!$B$16*100-E549),IF(F549=3,25-INT(Recap!$D$16*100-E549),IF(F549=5,25-INT(Recap!$F$16*100-E549),IF(F549=7,25-INT(Recap!$H$16*100-E549))))))</f>
        <v>16</v>
      </c>
      <c r="C550">
        <f>Recap!$B$9*(100-B550)/100</f>
        <v>2998.8</v>
      </c>
      <c r="D550" s="10">
        <f t="shared" si="10"/>
        <v>1772612.0999999996</v>
      </c>
      <c r="E550" s="11">
        <f>INT((Recap!$B$3-D550)/Recap!$B$3*1000)/10</f>
        <v>2.8</v>
      </c>
      <c r="F550">
        <f>IF(E550/100&gt;0,IF(E550/100&gt;Recap!$C$16,1,IF(E550/100&gt;Recap!$D$16,2,IF(E550/100&gt;Recap!$E$16,3,IF(E550/100&gt;Recap!$F$16,4,IF(E550/100&gt;Recap!$G$16,5,IF(E550/100&gt;Recap!$H$16,6,IF(E550/100&gt;Recap!I564,7,IF(E550/100&gt;Recap!J564,8)))))))))</f>
        <v>7</v>
      </c>
    </row>
    <row r="551" spans="1:6" x14ac:dyDescent="0.3">
      <c r="A551">
        <v>550</v>
      </c>
      <c r="B551">
        <f>IF(OR(F550=2,F550=4,F550=6),-45,IF(F550=1,25-INT(Recap!$B$16*100-E550),IF(F550=3,25-INT(Recap!$D$16*100-E550),IF(F550=5,25-INT(Recap!$F$16*100-E550),IF(F550=7,25-INT(Recap!$H$16*100-E550))))))</f>
        <v>16</v>
      </c>
      <c r="C551">
        <f>Recap!$B$9*(100-B551)/100</f>
        <v>2998.8</v>
      </c>
      <c r="D551" s="10">
        <f t="shared" si="10"/>
        <v>1775610.8999999997</v>
      </c>
      <c r="E551" s="11">
        <f>INT((Recap!$B$3-D551)/Recap!$B$3*1000)/10</f>
        <v>2.6</v>
      </c>
      <c r="F551">
        <f>IF(E551/100&gt;0,IF(E551/100&gt;Recap!$C$16,1,IF(E551/100&gt;Recap!$D$16,2,IF(E551/100&gt;Recap!$E$16,3,IF(E551/100&gt;Recap!$F$16,4,IF(E551/100&gt;Recap!$G$16,5,IF(E551/100&gt;Recap!$H$16,6,IF(E551/100&gt;Recap!I565,7,IF(E551/100&gt;Recap!J565,8)))))))))</f>
        <v>7</v>
      </c>
    </row>
    <row r="552" spans="1:6" x14ac:dyDescent="0.3">
      <c r="A552">
        <v>551</v>
      </c>
      <c r="B552">
        <f>IF(OR(F551=2,F551=4,F551=6),-45,IF(F551=1,25-INT(Recap!$B$16*100-E551),IF(F551=3,25-INT(Recap!$D$16*100-E551),IF(F551=5,25-INT(Recap!$F$16*100-E551),IF(F551=7,25-INT(Recap!$H$16*100-E551))))))</f>
        <v>16</v>
      </c>
      <c r="C552">
        <f>Recap!$B$9*(100-B552)/100</f>
        <v>2998.8</v>
      </c>
      <c r="D552" s="10">
        <f t="shared" si="10"/>
        <v>1778609.6999999997</v>
      </c>
      <c r="E552" s="11">
        <f>INT((Recap!$B$3-D552)/Recap!$B$3*1000)/10</f>
        <v>2.4</v>
      </c>
      <c r="F552">
        <f>IF(E552/100&gt;0,IF(E552/100&gt;Recap!$C$16,1,IF(E552/100&gt;Recap!$D$16,2,IF(E552/100&gt;Recap!$E$16,3,IF(E552/100&gt;Recap!$F$16,4,IF(E552/100&gt;Recap!$G$16,5,IF(E552/100&gt;Recap!$H$16,6,IF(E552/100&gt;Recap!I566,7,IF(E552/100&gt;Recap!J566,8)))))))))</f>
        <v>7</v>
      </c>
    </row>
    <row r="553" spans="1:6" x14ac:dyDescent="0.3">
      <c r="A553">
        <v>552</v>
      </c>
      <c r="B553">
        <f>IF(OR(F552=2,F552=4,F552=6),-45,IF(F552=1,25-INT(Recap!$B$16*100-E552),IF(F552=3,25-INT(Recap!$D$16*100-E552),IF(F552=5,25-INT(Recap!$F$16*100-E552),IF(F552=7,25-INT(Recap!$H$16*100-E552))))))</f>
        <v>16</v>
      </c>
      <c r="C553">
        <f>Recap!$B$9*(100-B553)/100</f>
        <v>2998.8</v>
      </c>
      <c r="D553" s="10">
        <f t="shared" si="10"/>
        <v>1781608.4999999998</v>
      </c>
      <c r="E553" s="11">
        <f>INT((Recap!$B$3-D553)/Recap!$B$3*1000)/10</f>
        <v>2.2999999999999998</v>
      </c>
      <c r="F553">
        <f>IF(E553/100&gt;0,IF(E553/100&gt;Recap!$C$16,1,IF(E553/100&gt;Recap!$D$16,2,IF(E553/100&gt;Recap!$E$16,3,IF(E553/100&gt;Recap!$F$16,4,IF(E553/100&gt;Recap!$G$16,5,IF(E553/100&gt;Recap!$H$16,6,IF(E553/100&gt;Recap!I567,7,IF(E553/100&gt;Recap!J567,8)))))))))</f>
        <v>7</v>
      </c>
    </row>
    <row r="554" spans="1:6" x14ac:dyDescent="0.3">
      <c r="A554">
        <v>553</v>
      </c>
      <c r="B554">
        <f>IF(OR(F553=2,F553=4,F553=6),-45,IF(F553=1,25-INT(Recap!$B$16*100-E553),IF(F553=3,25-INT(Recap!$D$16*100-E553),IF(F553=5,25-INT(Recap!$F$16*100-E553),IF(F553=7,25-INT(Recap!$H$16*100-E553))))))</f>
        <v>16</v>
      </c>
      <c r="C554">
        <f>Recap!$B$9*(100-B554)/100</f>
        <v>2998.8</v>
      </c>
      <c r="D554" s="10">
        <f t="shared" si="10"/>
        <v>1784607.2999999998</v>
      </c>
      <c r="E554" s="11">
        <f>INT((Recap!$B$3-D554)/Recap!$B$3*1000)/10</f>
        <v>2.1</v>
      </c>
      <c r="F554">
        <f>IF(E554/100&gt;0,IF(E554/100&gt;Recap!$C$16,1,IF(E554/100&gt;Recap!$D$16,2,IF(E554/100&gt;Recap!$E$16,3,IF(E554/100&gt;Recap!$F$16,4,IF(E554/100&gt;Recap!$G$16,5,IF(E554/100&gt;Recap!$H$16,6,IF(E554/100&gt;Recap!I568,7,IF(E554/100&gt;Recap!J568,8)))))))))</f>
        <v>7</v>
      </c>
    </row>
    <row r="555" spans="1:6" x14ac:dyDescent="0.3">
      <c r="A555">
        <v>554</v>
      </c>
      <c r="B555">
        <f>IF(OR(F554=2,F554=4,F554=6),-45,IF(F554=1,25-INT(Recap!$B$16*100-E554),IF(F554=3,25-INT(Recap!$D$16*100-E554),IF(F554=5,25-INT(Recap!$F$16*100-E554),IF(F554=7,25-INT(Recap!$H$16*100-E554))))))</f>
        <v>15</v>
      </c>
      <c r="C555">
        <f>Recap!$B$9*(100-B555)/100</f>
        <v>3034.5</v>
      </c>
      <c r="D555" s="10">
        <f t="shared" si="10"/>
        <v>1787641.7999999998</v>
      </c>
      <c r="E555" s="11">
        <f>INT((Recap!$B$3-D555)/Recap!$B$3*1000)/10</f>
        <v>1.9</v>
      </c>
      <c r="F555">
        <f>IF(E555/100&gt;0,IF(E555/100&gt;Recap!$C$16,1,IF(E555/100&gt;Recap!$D$16,2,IF(E555/100&gt;Recap!$E$16,3,IF(E555/100&gt;Recap!$F$16,4,IF(E555/100&gt;Recap!$G$16,5,IF(E555/100&gt;Recap!$H$16,6,IF(E555/100&gt;Recap!I569,7,IF(E555/100&gt;Recap!J569,8)))))))))</f>
        <v>7</v>
      </c>
    </row>
    <row r="556" spans="1:6" x14ac:dyDescent="0.3">
      <c r="A556">
        <v>555</v>
      </c>
      <c r="B556">
        <f>IF(OR(F555=2,F555=4,F555=6),-45,IF(F555=1,25-INT(Recap!$B$16*100-E555),IF(F555=3,25-INT(Recap!$D$16*100-E555),IF(F555=5,25-INT(Recap!$F$16*100-E555),IF(F555=7,25-INT(Recap!$H$16*100-E555))))))</f>
        <v>15</v>
      </c>
      <c r="C556">
        <f>Recap!$B$9*(100-B556)/100</f>
        <v>3034.5</v>
      </c>
      <c r="D556" s="10">
        <f t="shared" si="10"/>
        <v>1790676.2999999998</v>
      </c>
      <c r="E556" s="11">
        <f>INT((Recap!$B$3-D556)/Recap!$B$3*1000)/10</f>
        <v>1.8</v>
      </c>
      <c r="F556">
        <f>IF(E556/100&gt;0,IF(E556/100&gt;Recap!$C$16,1,IF(E556/100&gt;Recap!$D$16,2,IF(E556/100&gt;Recap!$E$16,3,IF(E556/100&gt;Recap!$F$16,4,IF(E556/100&gt;Recap!$G$16,5,IF(E556/100&gt;Recap!$H$16,6,IF(E556/100&gt;Recap!I570,7,IF(E556/100&gt;Recap!J570,8)))))))))</f>
        <v>7</v>
      </c>
    </row>
    <row r="557" spans="1:6" x14ac:dyDescent="0.3">
      <c r="A557">
        <v>556</v>
      </c>
      <c r="B557">
        <f>IF(OR(F556=2,F556=4,F556=6),-45,IF(F556=1,25-INT(Recap!$B$16*100-E556),IF(F556=3,25-INT(Recap!$D$16*100-E556),IF(F556=5,25-INT(Recap!$F$16*100-E556),IF(F556=7,25-INT(Recap!$H$16*100-E556))))))</f>
        <v>15</v>
      </c>
      <c r="C557">
        <f>Recap!$B$9*(100-B557)/100</f>
        <v>3034.5</v>
      </c>
      <c r="D557" s="10">
        <f t="shared" si="10"/>
        <v>1793710.7999999998</v>
      </c>
      <c r="E557" s="11">
        <f>INT((Recap!$B$3-D557)/Recap!$B$3*1000)/10</f>
        <v>1.6</v>
      </c>
      <c r="F557">
        <f>IF(E557/100&gt;0,IF(E557/100&gt;Recap!$C$16,1,IF(E557/100&gt;Recap!$D$16,2,IF(E557/100&gt;Recap!$E$16,3,IF(E557/100&gt;Recap!$F$16,4,IF(E557/100&gt;Recap!$G$16,5,IF(E557/100&gt;Recap!$H$16,6,IF(E557/100&gt;Recap!I571,7,IF(E557/100&gt;Recap!J571,8)))))))))</f>
        <v>7</v>
      </c>
    </row>
    <row r="558" spans="1:6" x14ac:dyDescent="0.3">
      <c r="A558">
        <v>557</v>
      </c>
      <c r="B558">
        <f>IF(OR(F557=2,F557=4,F557=6),-45,IF(F557=1,25-INT(Recap!$B$16*100-E557),IF(F557=3,25-INT(Recap!$D$16*100-E557),IF(F557=5,25-INT(Recap!$F$16*100-E557),IF(F557=7,25-INT(Recap!$H$16*100-E557))))))</f>
        <v>15</v>
      </c>
      <c r="C558">
        <f>Recap!$B$9*(100-B558)/100</f>
        <v>3034.5</v>
      </c>
      <c r="D558" s="10">
        <f t="shared" si="10"/>
        <v>1796745.2999999998</v>
      </c>
      <c r="E558" s="11">
        <f>INT((Recap!$B$3-D558)/Recap!$B$3*1000)/10</f>
        <v>1.4</v>
      </c>
      <c r="F558">
        <f>IF(E558/100&gt;0,IF(E558/100&gt;Recap!$C$16,1,IF(E558/100&gt;Recap!$D$16,2,IF(E558/100&gt;Recap!$E$16,3,IF(E558/100&gt;Recap!$F$16,4,IF(E558/100&gt;Recap!$G$16,5,IF(E558/100&gt;Recap!$H$16,6,IF(E558/100&gt;Recap!I572,7,IF(E558/100&gt;Recap!J572,8)))))))))</f>
        <v>7</v>
      </c>
    </row>
    <row r="559" spans="1:6" x14ac:dyDescent="0.3">
      <c r="A559">
        <v>558</v>
      </c>
      <c r="B559">
        <f>IF(OR(F558=2,F558=4,F558=6),-45,IF(F558=1,25-INT(Recap!$B$16*100-E558),IF(F558=3,25-INT(Recap!$D$16*100-E558),IF(F558=5,25-INT(Recap!$F$16*100-E558),IF(F558=7,25-INT(Recap!$H$16*100-E558))))))</f>
        <v>15</v>
      </c>
      <c r="C559">
        <f>Recap!$B$9*(100-B559)/100</f>
        <v>3034.5</v>
      </c>
      <c r="D559" s="10">
        <f t="shared" si="10"/>
        <v>1799779.7999999998</v>
      </c>
      <c r="E559" s="11">
        <f>INT((Recap!$B$3-D559)/Recap!$B$3*1000)/10</f>
        <v>1.3</v>
      </c>
      <c r="F559">
        <f>IF(E559/100&gt;0,IF(E559/100&gt;Recap!$C$16,1,IF(E559/100&gt;Recap!$D$16,2,IF(E559/100&gt;Recap!$E$16,3,IF(E559/100&gt;Recap!$F$16,4,IF(E559/100&gt;Recap!$G$16,5,IF(E559/100&gt;Recap!$H$16,6,IF(E559/100&gt;Recap!I573,7,IF(E559/100&gt;Recap!J573,8)))))))))</f>
        <v>7</v>
      </c>
    </row>
    <row r="560" spans="1:6" x14ac:dyDescent="0.3">
      <c r="A560">
        <v>559</v>
      </c>
      <c r="B560">
        <f>IF(OR(F559=2,F559=4,F559=6),-45,IF(F559=1,25-INT(Recap!$B$16*100-E559),IF(F559=3,25-INT(Recap!$D$16*100-E559),IF(F559=5,25-INT(Recap!$F$16*100-E559),IF(F559=7,25-INT(Recap!$H$16*100-E559))))))</f>
        <v>15</v>
      </c>
      <c r="C560">
        <f>Recap!$B$9*(100-B560)/100</f>
        <v>3034.5</v>
      </c>
      <c r="D560" s="10">
        <f t="shared" si="10"/>
        <v>1802814.2999999998</v>
      </c>
      <c r="E560" s="11">
        <f>INT((Recap!$B$3-D560)/Recap!$B$3*1000)/10</f>
        <v>1.1000000000000001</v>
      </c>
      <c r="F560">
        <f>IF(E560/100&gt;0,IF(E560/100&gt;Recap!$C$16,1,IF(E560/100&gt;Recap!$D$16,2,IF(E560/100&gt;Recap!$E$16,3,IF(E560/100&gt;Recap!$F$16,4,IF(E560/100&gt;Recap!$G$16,5,IF(E560/100&gt;Recap!$H$16,6,IF(E560/100&gt;Recap!I574,7,IF(E560/100&gt;Recap!J574,8)))))))))</f>
        <v>7</v>
      </c>
    </row>
    <row r="561" spans="1:6" x14ac:dyDescent="0.3">
      <c r="A561">
        <v>560</v>
      </c>
      <c r="B561">
        <f>IF(OR(F560=2,F560=4,F560=6),-45,IF(F560=1,25-INT(Recap!$B$16*100-E560),IF(F560=3,25-INT(Recap!$D$16*100-E560),IF(F560=5,25-INT(Recap!$F$16*100-E560),IF(F560=7,25-INT(Recap!$H$16*100-E560))))))</f>
        <v>14</v>
      </c>
      <c r="C561">
        <f>Recap!$B$9*(100-B561)/100</f>
        <v>3070.2</v>
      </c>
      <c r="D561" s="10">
        <f t="shared" si="10"/>
        <v>1805884.4999999998</v>
      </c>
      <c r="E561" s="11">
        <f>INT((Recap!$B$3-D561)/Recap!$B$3*1000)/10</f>
        <v>0.9</v>
      </c>
      <c r="F561">
        <f>IF(E561/100&gt;0,IF(E561/100&gt;Recap!$C$16,1,IF(E561/100&gt;Recap!$D$16,2,IF(E561/100&gt;Recap!$E$16,3,IF(E561/100&gt;Recap!$F$16,4,IF(E561/100&gt;Recap!$G$16,5,IF(E561/100&gt;Recap!$H$16,6,IF(E561/100&gt;Recap!I575,7,IF(E561/100&gt;Recap!J575,8)))))))))</f>
        <v>7</v>
      </c>
    </row>
    <row r="562" spans="1:6" x14ac:dyDescent="0.3">
      <c r="A562">
        <v>561</v>
      </c>
      <c r="B562">
        <f>IF(OR(F561=2,F561=4,F561=6),-45,IF(F561=1,25-INT(Recap!$B$16*100-E561),IF(F561=3,25-INT(Recap!$D$16*100-E561),IF(F561=5,25-INT(Recap!$F$16*100-E561),IF(F561=7,25-INT(Recap!$H$16*100-E561))))))</f>
        <v>14</v>
      </c>
      <c r="C562">
        <f>Recap!$B$9*(100-B562)/100</f>
        <v>3070.2</v>
      </c>
      <c r="D562" s="10">
        <f t="shared" si="10"/>
        <v>1808954.6999999997</v>
      </c>
      <c r="E562" s="11">
        <f>INT((Recap!$B$3-D562)/Recap!$B$3*1000)/10</f>
        <v>0.8</v>
      </c>
      <c r="F562">
        <f>IF(E562/100&gt;0,IF(E562/100&gt;Recap!$C$16,1,IF(E562/100&gt;Recap!$D$16,2,IF(E562/100&gt;Recap!$E$16,3,IF(E562/100&gt;Recap!$F$16,4,IF(E562/100&gt;Recap!$G$16,5,IF(E562/100&gt;Recap!$H$16,6,IF(E562/100&gt;Recap!I576,7,IF(E562/100&gt;Recap!J576,8)))))))))</f>
        <v>7</v>
      </c>
    </row>
    <row r="563" spans="1:6" x14ac:dyDescent="0.3">
      <c r="A563">
        <v>562</v>
      </c>
      <c r="B563">
        <f>IF(OR(F562=2,F562=4,F562=6),-45,IF(F562=1,25-INT(Recap!$B$16*100-E562),IF(F562=3,25-INT(Recap!$D$16*100-E562),IF(F562=5,25-INT(Recap!$F$16*100-E562),IF(F562=7,25-INT(Recap!$H$16*100-E562))))))</f>
        <v>14</v>
      </c>
      <c r="C563">
        <f>Recap!$B$9*(100-B563)/100</f>
        <v>3070.2</v>
      </c>
      <c r="D563" s="10">
        <f t="shared" si="10"/>
        <v>1812024.8999999997</v>
      </c>
      <c r="E563" s="11">
        <f>INT((Recap!$B$3-D563)/Recap!$B$3*1000)/10</f>
        <v>0.6</v>
      </c>
      <c r="F563">
        <f>IF(E563/100&gt;0,IF(E563/100&gt;Recap!$C$16,1,IF(E563/100&gt;Recap!$D$16,2,IF(E563/100&gt;Recap!$E$16,3,IF(E563/100&gt;Recap!$F$16,4,IF(E563/100&gt;Recap!$G$16,5,IF(E563/100&gt;Recap!$H$16,6,IF(E563/100&gt;Recap!I577,7,IF(E563/100&gt;Recap!J577,8)))))))))</f>
        <v>7</v>
      </c>
    </row>
    <row r="564" spans="1:6" x14ac:dyDescent="0.3">
      <c r="A564">
        <v>563</v>
      </c>
      <c r="B564">
        <f>IF(OR(F563=2,F563=4,F563=6),-45,IF(F563=1,25-INT(Recap!$B$16*100-E563),IF(F563=3,25-INT(Recap!$D$16*100-E563),IF(F563=5,25-INT(Recap!$F$16*100-E563),IF(F563=7,25-INT(Recap!$H$16*100-E563))))))</f>
        <v>14</v>
      </c>
      <c r="C564">
        <f>Recap!$B$9*(100-B564)/100</f>
        <v>3070.2</v>
      </c>
      <c r="D564" s="10">
        <f t="shared" si="10"/>
        <v>1815095.0999999996</v>
      </c>
      <c r="E564" s="11">
        <f>INT((Recap!$B$3-D564)/Recap!$B$3*1000)/10</f>
        <v>0.4</v>
      </c>
      <c r="F564">
        <f>IF(E564/100&gt;0,IF(E564/100&gt;Recap!$C$16,1,IF(E564/100&gt;Recap!$D$16,2,IF(E564/100&gt;Recap!$E$16,3,IF(E564/100&gt;Recap!$F$16,4,IF(E564/100&gt;Recap!$G$16,5,IF(E564/100&gt;Recap!$H$16,6,IF(E564/100&gt;Recap!I578,7,IF(E564/100&gt;Recap!J578,8)))))))))</f>
        <v>7</v>
      </c>
    </row>
    <row r="565" spans="1:6" x14ac:dyDescent="0.3">
      <c r="A565">
        <v>564</v>
      </c>
      <c r="B565">
        <f>IF(OR(F564=2,F564=4,F564=6),-45,IF(F564=1,25-INT(Recap!$B$16*100-E564),IF(F564=3,25-INT(Recap!$D$16*100-E564),IF(F564=5,25-INT(Recap!$F$16*100-E564),IF(F564=7,25-INT(Recap!$H$16*100-E564))))))</f>
        <v>14</v>
      </c>
      <c r="C565">
        <f>Recap!$B$9*(100-B565)/100</f>
        <v>3070.2</v>
      </c>
      <c r="D565" s="10">
        <f t="shared" si="10"/>
        <v>1818165.2999999996</v>
      </c>
      <c r="E565" s="11">
        <f>INT((Recap!$B$3-D565)/Recap!$B$3*1000)/10</f>
        <v>0.3</v>
      </c>
      <c r="F565">
        <f>IF(E565/100&gt;0,IF(E565/100&gt;Recap!$C$16,1,IF(E565/100&gt;Recap!$D$16,2,IF(E565/100&gt;Recap!$E$16,3,IF(E565/100&gt;Recap!$F$16,4,IF(E565/100&gt;Recap!$G$16,5,IF(E565/100&gt;Recap!$H$16,6,IF(E565/100&gt;Recap!I579,7,IF(E565/100&gt;Recap!J579,8)))))))))</f>
        <v>7</v>
      </c>
    </row>
    <row r="566" spans="1:6" x14ac:dyDescent="0.3">
      <c r="A566">
        <v>565</v>
      </c>
      <c r="B566">
        <f>IF(OR(F565=2,F565=4,F565=6),-45,IF(F565=1,25-INT(Recap!$B$16*100-E565),IF(F565=3,25-INT(Recap!$D$16*100-E565),IF(F565=5,25-INT(Recap!$F$16*100-E565),IF(F565=7,25-INT(Recap!$H$16*100-E565))))))</f>
        <v>14</v>
      </c>
      <c r="C566">
        <f>Recap!$B$9*(100-B566)/100</f>
        <v>3070.2</v>
      </c>
      <c r="D566" s="10">
        <f t="shared" si="10"/>
        <v>1821235.4999999995</v>
      </c>
      <c r="E566" s="11">
        <f>INT((Recap!$B$3-D566)/Recap!$B$3*1000)/10</f>
        <v>0.1</v>
      </c>
      <c r="F566">
        <f>IF(E566/100&gt;0,IF(E566/100&gt;Recap!$C$16,1,IF(E566/100&gt;Recap!$D$16,2,IF(E566/100&gt;Recap!$E$16,3,IF(E566/100&gt;Recap!$F$16,4,IF(E566/100&gt;Recap!$G$16,5,IF(E566/100&gt;Recap!$H$16,6,IF(E566/100&gt;Recap!I580,7,IF(E566/100&gt;Recap!J580,8)))))))))</f>
        <v>7</v>
      </c>
    </row>
    <row r="567" spans="1:6" x14ac:dyDescent="0.3">
      <c r="A567">
        <v>566</v>
      </c>
      <c r="B567">
        <f>IF(OR(F566=2,F566=4,F566=6),-45,IF(F566=1,25-INT(Recap!$B$16*100-E566),IF(F566=3,25-INT(Recap!$D$16*100-E566),IF(F566=5,25-INT(Recap!$F$16*100-E566),IF(F566=7,25-INT(Recap!$H$16*100-E566))))))</f>
        <v>13</v>
      </c>
      <c r="C567">
        <f>Recap!$B$9*(100-B567)/100</f>
        <v>3105.9</v>
      </c>
      <c r="D567" s="10">
        <f t="shared" si="10"/>
        <v>1824341.3999999994</v>
      </c>
      <c r="E567" s="11">
        <f>INT((Recap!$B$3-D567)/Recap!$B$3*1000)/10</f>
        <v>-0.1</v>
      </c>
      <c r="F567" t="b">
        <f>IF(E567/100&gt;0,IF(E567/100&gt;Recap!$C$16,1,IF(E567/100&gt;Recap!$D$16,2,IF(E567/100&gt;Recap!$E$16,3,IF(E567/100&gt;Recap!$F$16,4,IF(E567/100&gt;Recap!$G$16,5,IF(E567/100&gt;Recap!$H$16,6,IF(E567/100&gt;Recap!I581,7,IF(E567/100&gt;Recap!J581,8)))))))))</f>
        <v>0</v>
      </c>
    </row>
    <row r="568" spans="1:6" x14ac:dyDescent="0.3">
      <c r="A568">
        <v>567</v>
      </c>
      <c r="B568" t="b">
        <f>IF(OR(F567=2,F567=4,F567=6),-45,IF(F567=1,25-INT(Recap!$B$16*100-E567),IF(F567=3,25-INT(Recap!$D$16*100-E567),IF(F567=5,25-INT(Recap!$F$16*100-E567),IF(F567=7,25-INT(Recap!$H$16*100-E567))))))</f>
        <v>0</v>
      </c>
      <c r="C568">
        <f>Recap!$B$9*(100-B568)/100</f>
        <v>3570</v>
      </c>
      <c r="D568" s="10">
        <f t="shared" si="10"/>
        <v>1827911.3999999994</v>
      </c>
      <c r="E568" s="11">
        <f>INT((Recap!$B$3-D568)/Recap!$B$3*1000)/10</f>
        <v>-0.3</v>
      </c>
      <c r="F568" t="b">
        <f>IF(E568/100&gt;0,IF(E568/100&gt;Recap!$C$16,1,IF(E568/100&gt;Recap!$D$16,2,IF(E568/100&gt;Recap!$E$16,3,IF(E568/100&gt;Recap!$F$16,4,IF(E568/100&gt;Recap!$G$16,5,IF(E568/100&gt;Recap!$H$16,6,IF(E568/100&gt;Recap!I582,7,IF(E568/100&gt;Recap!J582,8)))))))))</f>
        <v>0</v>
      </c>
    </row>
    <row r="569" spans="1:6" x14ac:dyDescent="0.3">
      <c r="A569">
        <v>568</v>
      </c>
      <c r="B569" t="b">
        <f>IF(OR(F568=2,F568=4,F568=6),-45,IF(F568=1,25-INT(Recap!$B$16*100-E568),IF(F568=3,25-INT(Recap!$D$16*100-E568),IF(F568=5,25-INT(Recap!$F$16*100-E568),IF(F568=7,25-INT(Recap!$H$16*100-E568))))))</f>
        <v>0</v>
      </c>
      <c r="C569">
        <f>Recap!$B$9*(100-B569)/100</f>
        <v>3570</v>
      </c>
      <c r="D569" s="10">
        <f t="shared" si="10"/>
        <v>1831481.3999999994</v>
      </c>
      <c r="E569" s="11">
        <f>INT((Recap!$B$3-D569)/Recap!$B$3*1000)/10</f>
        <v>-0.5</v>
      </c>
      <c r="F569" t="b">
        <f>IF(E569/100&gt;0,IF(E569/100&gt;Recap!$C$16,1,IF(E569/100&gt;Recap!$D$16,2,IF(E569/100&gt;Recap!$E$16,3,IF(E569/100&gt;Recap!$F$16,4,IF(E569/100&gt;Recap!$G$16,5,IF(E569/100&gt;Recap!$H$16,6,IF(E569/100&gt;Recap!I583,7,IF(E569/100&gt;Recap!J583,8)))))))))</f>
        <v>0</v>
      </c>
    </row>
    <row r="570" spans="1:6" x14ac:dyDescent="0.3">
      <c r="A570">
        <v>569</v>
      </c>
      <c r="B570" t="b">
        <f>IF(OR(F569=2,F569=4,F569=6),-45,IF(F569=1,25-INT(Recap!$B$16*100-E569),IF(F569=3,25-INT(Recap!$D$16*100-E569),IF(F569=5,25-INT(Recap!$F$16*100-E569),IF(F569=7,25-INT(Recap!$H$16*100-E569))))))</f>
        <v>0</v>
      </c>
      <c r="C570">
        <f>Recap!$B$9*(100-B570)/100</f>
        <v>3570</v>
      </c>
      <c r="D570" s="10">
        <f t="shared" si="10"/>
        <v>1835051.3999999994</v>
      </c>
      <c r="E570" s="11">
        <f>INT((Recap!$B$3-D570)/Recap!$B$3*1000)/10</f>
        <v>-0.7</v>
      </c>
      <c r="F570" t="b">
        <f>IF(E570/100&gt;0,IF(E570/100&gt;Recap!$C$16,1,IF(E570/100&gt;Recap!$D$16,2,IF(E570/100&gt;Recap!$E$16,3,IF(E570/100&gt;Recap!$F$16,4,IF(E570/100&gt;Recap!$G$16,5,IF(E570/100&gt;Recap!$H$16,6,IF(E570/100&gt;Recap!I584,7,IF(E570/100&gt;Recap!J584,8)))))))))</f>
        <v>0</v>
      </c>
    </row>
    <row r="571" spans="1:6" x14ac:dyDescent="0.3">
      <c r="A571">
        <v>570</v>
      </c>
      <c r="B571" t="b">
        <f>IF(OR(F570=2,F570=4,F570=6),-45,IF(F570=1,25-INT(Recap!$B$16*100-E570),IF(F570=3,25-INT(Recap!$D$16*100-E570),IF(F570=5,25-INT(Recap!$F$16*100-E570),IF(F570=7,25-INT(Recap!$H$16*100-E570))))))</f>
        <v>0</v>
      </c>
      <c r="C571">
        <f>Recap!$B$9*(100-B571)/100</f>
        <v>3570</v>
      </c>
      <c r="D571" s="10">
        <f t="shared" si="10"/>
        <v>1838621.3999999994</v>
      </c>
      <c r="E571" s="11">
        <f>INT((Recap!$B$3-D571)/Recap!$B$3*1000)/10</f>
        <v>-0.9</v>
      </c>
      <c r="F571" t="b">
        <f>IF(E571/100&gt;0,IF(E571/100&gt;Recap!$C$16,1,IF(E571/100&gt;Recap!$D$16,2,IF(E571/100&gt;Recap!$E$16,3,IF(E571/100&gt;Recap!$F$16,4,IF(E571/100&gt;Recap!$G$16,5,IF(E571/100&gt;Recap!$H$16,6,IF(E571/100&gt;Recap!I585,7,IF(E571/100&gt;Recap!J585,8)))))))))</f>
        <v>0</v>
      </c>
    </row>
    <row r="572" spans="1:6" x14ac:dyDescent="0.3">
      <c r="A572">
        <v>571</v>
      </c>
      <c r="B572" t="b">
        <f>IF(OR(F571=2,F571=4,F571=6),-45,IF(F571=1,25-INT(Recap!$B$16*100-E571),IF(F571=3,25-INT(Recap!$D$16*100-E571),IF(F571=5,25-INT(Recap!$F$16*100-E571),IF(F571=7,25-INT(Recap!$H$16*100-E571))))))</f>
        <v>0</v>
      </c>
      <c r="C572">
        <f>Recap!$B$9*(100-B572)/100</f>
        <v>3570</v>
      </c>
      <c r="D572" s="10">
        <f t="shared" si="10"/>
        <v>1842191.3999999994</v>
      </c>
      <c r="E572" s="11">
        <f>INT((Recap!$B$3-D572)/Recap!$B$3*1000)/10</f>
        <v>-1</v>
      </c>
      <c r="F572" t="b">
        <f>IF(E572/100&gt;0,IF(E572/100&gt;Recap!$C$16,1,IF(E572/100&gt;Recap!$D$16,2,IF(E572/100&gt;Recap!$E$16,3,IF(E572/100&gt;Recap!$F$16,4,IF(E572/100&gt;Recap!$G$16,5,IF(E572/100&gt;Recap!$H$16,6,IF(E572/100&gt;Recap!I586,7,IF(E572/100&gt;Recap!J586,8)))))))))</f>
        <v>0</v>
      </c>
    </row>
    <row r="573" spans="1:6" x14ac:dyDescent="0.3">
      <c r="A573">
        <v>572</v>
      </c>
      <c r="B573" t="b">
        <f>IF(OR(F572=2,F572=4,F572=6),-45,IF(F572=1,25-INT(Recap!$B$16*100-E572),IF(F572=3,25-INT(Recap!$D$16*100-E572),IF(F572=5,25-INT(Recap!$F$16*100-E572),IF(F572=7,25-INT(Recap!$H$16*100-E572))))))</f>
        <v>0</v>
      </c>
      <c r="C573">
        <f>Recap!$B$9*(100-B573)/100</f>
        <v>3570</v>
      </c>
      <c r="D573" s="10">
        <f t="shared" si="10"/>
        <v>1845761.3999999994</v>
      </c>
      <c r="E573" s="11">
        <f>INT((Recap!$B$3-D573)/Recap!$B$3*1000)/10</f>
        <v>-1.2</v>
      </c>
      <c r="F573" t="b">
        <f>IF(E573/100&gt;0,IF(E573/100&gt;Recap!$C$16,1,IF(E573/100&gt;Recap!$D$16,2,IF(E573/100&gt;Recap!$E$16,3,IF(E573/100&gt;Recap!$F$16,4,IF(E573/100&gt;Recap!$G$16,5,IF(E573/100&gt;Recap!$H$16,6,IF(E573/100&gt;Recap!I587,7,IF(E573/100&gt;Recap!J587,8)))))))))</f>
        <v>0</v>
      </c>
    </row>
    <row r="574" spans="1:6" x14ac:dyDescent="0.3">
      <c r="A574">
        <v>573</v>
      </c>
      <c r="B574" t="b">
        <f>IF(OR(F573=2,F573=4,F573=6),-45,IF(F573=1,25-INT(Recap!$B$16*100-E573),IF(F573=3,25-INT(Recap!$D$16*100-E573),IF(F573=5,25-INT(Recap!$F$16*100-E573),IF(F573=7,25-INT(Recap!$H$16*100-E573))))))</f>
        <v>0</v>
      </c>
      <c r="C574">
        <f>Recap!$B$9*(100-B574)/100</f>
        <v>3570</v>
      </c>
      <c r="D574" s="10">
        <f t="shared" si="10"/>
        <v>1849331.3999999994</v>
      </c>
      <c r="E574" s="11">
        <f>INT((Recap!$B$3-D574)/Recap!$B$3*1000)/10</f>
        <v>-1.4</v>
      </c>
      <c r="F574" t="b">
        <f>IF(E574/100&gt;0,IF(E574/100&gt;Recap!$C$16,1,IF(E574/100&gt;Recap!$D$16,2,IF(E574/100&gt;Recap!$E$16,3,IF(E574/100&gt;Recap!$F$16,4,IF(E574/100&gt;Recap!$G$16,5,IF(E574/100&gt;Recap!$H$16,6,IF(E574/100&gt;Recap!I588,7,IF(E574/100&gt;Recap!J588,8)))))))))</f>
        <v>0</v>
      </c>
    </row>
    <row r="575" spans="1:6" x14ac:dyDescent="0.3">
      <c r="A575">
        <v>574</v>
      </c>
      <c r="B575" t="b">
        <f>IF(OR(F574=2,F574=4,F574=6),-45,IF(F574=1,25-INT(Recap!$B$16*100-E574),IF(F574=3,25-INT(Recap!$D$16*100-E574),IF(F574=5,25-INT(Recap!$F$16*100-E574),IF(F574=7,25-INT(Recap!$H$16*100-E574))))))</f>
        <v>0</v>
      </c>
      <c r="C575">
        <f>Recap!$B$9*(100-B575)/100</f>
        <v>3570</v>
      </c>
      <c r="D575" s="10">
        <f t="shared" si="10"/>
        <v>1852901.3999999994</v>
      </c>
      <c r="E575" s="11">
        <f>INT((Recap!$B$3-D575)/Recap!$B$3*1000)/10</f>
        <v>-1.6</v>
      </c>
      <c r="F575" t="b">
        <f>IF(E575/100&gt;0,IF(E575/100&gt;Recap!$C$16,1,IF(E575/100&gt;Recap!$D$16,2,IF(E575/100&gt;Recap!$E$16,3,IF(E575/100&gt;Recap!$F$16,4,IF(E575/100&gt;Recap!$G$16,5,IF(E575/100&gt;Recap!$H$16,6,IF(E575/100&gt;Recap!I589,7,IF(E575/100&gt;Recap!J589,8)))))))))</f>
        <v>0</v>
      </c>
    </row>
    <row r="576" spans="1:6" x14ac:dyDescent="0.3">
      <c r="A576">
        <v>575</v>
      </c>
      <c r="B576" t="b">
        <f>IF(OR(F575=2,F575=4,F575=6),-45,IF(F575=1,25-INT(Recap!$B$16*100-E575),IF(F575=3,25-INT(Recap!$D$16*100-E575),IF(F575=5,25-INT(Recap!$F$16*100-E575),IF(F575=7,25-INT(Recap!$H$16*100-E575))))))</f>
        <v>0</v>
      </c>
      <c r="C576">
        <f>Recap!$B$9*(100-B576)/100</f>
        <v>3570</v>
      </c>
      <c r="D576" s="10">
        <f t="shared" si="10"/>
        <v>1856471.3999999994</v>
      </c>
      <c r="E576" s="11">
        <f>INT((Recap!$B$3-D576)/Recap!$B$3*1000)/10</f>
        <v>-1.8</v>
      </c>
      <c r="F576" t="b">
        <f>IF(E576/100&gt;0,IF(E576/100&gt;Recap!$C$16,1,IF(E576/100&gt;Recap!$D$16,2,IF(E576/100&gt;Recap!$E$16,3,IF(E576/100&gt;Recap!$F$16,4,IF(E576/100&gt;Recap!$G$16,5,IF(E576/100&gt;Recap!$H$16,6,IF(E576/100&gt;Recap!I590,7,IF(E576/100&gt;Recap!J590,8)))))))))</f>
        <v>0</v>
      </c>
    </row>
    <row r="577" spans="1:6" x14ac:dyDescent="0.3">
      <c r="A577">
        <v>576</v>
      </c>
      <c r="B577" t="b">
        <f>IF(OR(F576=2,F576=4,F576=6),-45,IF(F576=1,25-INT(Recap!$B$16*100-E576),IF(F576=3,25-INT(Recap!$D$16*100-E576),IF(F576=5,25-INT(Recap!$F$16*100-E576),IF(F576=7,25-INT(Recap!$H$16*100-E576))))))</f>
        <v>0</v>
      </c>
      <c r="C577">
        <f>Recap!$B$9*(100-B577)/100</f>
        <v>3570</v>
      </c>
      <c r="D577" s="10">
        <f t="shared" si="10"/>
        <v>1860041.3999999994</v>
      </c>
      <c r="E577" s="11">
        <f>INT((Recap!$B$3-D577)/Recap!$B$3*1000)/10</f>
        <v>-2</v>
      </c>
      <c r="F577" t="b">
        <f>IF(E577/100&gt;0,IF(E577/100&gt;Recap!$C$16,1,IF(E577/100&gt;Recap!$D$16,2,IF(E577/100&gt;Recap!$E$16,3,IF(E577/100&gt;Recap!$F$16,4,IF(E577/100&gt;Recap!$G$16,5,IF(E577/100&gt;Recap!$H$16,6,IF(E577/100&gt;Recap!I591,7,IF(E577/100&gt;Recap!J591,8)))))))))</f>
        <v>0</v>
      </c>
    </row>
    <row r="578" spans="1:6" x14ac:dyDescent="0.3">
      <c r="A578">
        <v>577</v>
      </c>
      <c r="B578" t="b">
        <f>IF(OR(F577=2,F577=4,F577=6),-45,IF(F577=1,25-INT(Recap!$B$16*100-E577),IF(F577=3,25-INT(Recap!$D$16*100-E577),IF(F577=5,25-INT(Recap!$F$16*100-E577),IF(F577=7,25-INT(Recap!$H$16*100-E577))))))</f>
        <v>0</v>
      </c>
      <c r="C578">
        <f>Recap!$B$9*(100-B578)/100</f>
        <v>3570</v>
      </c>
      <c r="D578" s="10">
        <f t="shared" si="10"/>
        <v>1863611.3999999994</v>
      </c>
      <c r="E578" s="11">
        <f>INT((Recap!$B$3-D578)/Recap!$B$3*1000)/10</f>
        <v>-2.2000000000000002</v>
      </c>
      <c r="F578" t="b">
        <f>IF(E578/100&gt;0,IF(E578/100&gt;Recap!$C$16,1,IF(E578/100&gt;Recap!$D$16,2,IF(E578/100&gt;Recap!$E$16,3,IF(E578/100&gt;Recap!$F$16,4,IF(E578/100&gt;Recap!$G$16,5,IF(E578/100&gt;Recap!$H$16,6,IF(E578/100&gt;Recap!I592,7,IF(E578/100&gt;Recap!J592,8)))))))))</f>
        <v>0</v>
      </c>
    </row>
    <row r="579" spans="1:6" x14ac:dyDescent="0.3">
      <c r="A579">
        <v>578</v>
      </c>
      <c r="B579" t="b">
        <f>IF(OR(F578=2,F578=4,F578=6),-45,IF(F578=1,25-INT(Recap!$B$16*100-E578),IF(F578=3,25-INT(Recap!$D$16*100-E578),IF(F578=5,25-INT(Recap!$F$16*100-E578),IF(F578=7,25-INT(Recap!$H$16*100-E578))))))</f>
        <v>0</v>
      </c>
      <c r="C579">
        <f>Recap!$B$9*(100-B579)/100</f>
        <v>3570</v>
      </c>
      <c r="D579" s="10">
        <f t="shared" si="10"/>
        <v>1867181.3999999994</v>
      </c>
      <c r="E579" s="11">
        <f>INT((Recap!$B$3-D579)/Recap!$B$3*1000)/10</f>
        <v>-2.4</v>
      </c>
      <c r="F579" t="b">
        <f>IF(E579/100&gt;0,IF(E579/100&gt;Recap!$C$16,1,IF(E579/100&gt;Recap!$D$16,2,IF(E579/100&gt;Recap!$E$16,3,IF(E579/100&gt;Recap!$F$16,4,IF(E579/100&gt;Recap!$G$16,5,IF(E579/100&gt;Recap!$H$16,6,IF(E579/100&gt;Recap!I593,7,IF(E579/100&gt;Recap!J593,8)))))))))</f>
        <v>0</v>
      </c>
    </row>
    <row r="580" spans="1:6" x14ac:dyDescent="0.3">
      <c r="A580">
        <v>579</v>
      </c>
      <c r="B580" t="b">
        <f>IF(OR(F579=2,F579=4,F579=6),-45,IF(F579=1,25-INT(Recap!$B$16*100-E579),IF(F579=3,25-INT(Recap!$D$16*100-E579),IF(F579=5,25-INT(Recap!$F$16*100-E579),IF(F579=7,25-INT(Recap!$H$16*100-E579))))))</f>
        <v>0</v>
      </c>
      <c r="C580">
        <f>Recap!$B$9*(100-B580)/100</f>
        <v>3570</v>
      </c>
      <c r="D580" s="10">
        <f t="shared" si="10"/>
        <v>1870751.3999999994</v>
      </c>
      <c r="E580" s="11">
        <f>INT((Recap!$B$3-D580)/Recap!$B$3*1000)/10</f>
        <v>-2.6</v>
      </c>
      <c r="F580" t="b">
        <f>IF(E580/100&gt;0,IF(E580/100&gt;Recap!$C$16,1,IF(E580/100&gt;Recap!$D$16,2,IF(E580/100&gt;Recap!$E$16,3,IF(E580/100&gt;Recap!$F$16,4,IF(E580/100&gt;Recap!$G$16,5,IF(E580/100&gt;Recap!$H$16,6,IF(E580/100&gt;Recap!I594,7,IF(E580/100&gt;Recap!J594,8)))))))))</f>
        <v>0</v>
      </c>
    </row>
    <row r="581" spans="1:6" x14ac:dyDescent="0.3">
      <c r="A581">
        <v>580</v>
      </c>
      <c r="B581" t="b">
        <f>IF(OR(F580=2,F580=4,F580=6),-45,IF(F580=1,25-INT(Recap!$B$16*100-E580),IF(F580=3,25-INT(Recap!$D$16*100-E580),IF(F580=5,25-INT(Recap!$F$16*100-E580),IF(F580=7,25-INT(Recap!$H$16*100-E580))))))</f>
        <v>0</v>
      </c>
      <c r="C581">
        <f>Recap!$B$9*(100-B581)/100</f>
        <v>3570</v>
      </c>
      <c r="D581" s="10">
        <f t="shared" si="10"/>
        <v>1874321.3999999994</v>
      </c>
      <c r="E581" s="11">
        <f>INT((Recap!$B$3-D581)/Recap!$B$3*1000)/10</f>
        <v>-2.8</v>
      </c>
      <c r="F581" t="b">
        <f>IF(E581/100&gt;0,IF(E581/100&gt;Recap!$C$16,1,IF(E581/100&gt;Recap!$D$16,2,IF(E581/100&gt;Recap!$E$16,3,IF(E581/100&gt;Recap!$F$16,4,IF(E581/100&gt;Recap!$G$16,5,IF(E581/100&gt;Recap!$H$16,6,IF(E581/100&gt;Recap!I595,7,IF(E581/100&gt;Recap!J595,8)))))))))</f>
        <v>0</v>
      </c>
    </row>
    <row r="582" spans="1:6" x14ac:dyDescent="0.3">
      <c r="A582">
        <v>581</v>
      </c>
      <c r="B582" t="b">
        <f>IF(OR(F581=2,F581=4,F581=6),-45,IF(F581=1,25-INT(Recap!$B$16*100-E581),IF(F581=3,25-INT(Recap!$D$16*100-E581),IF(F581=5,25-INT(Recap!$F$16*100-E581),IF(F581=7,25-INT(Recap!$H$16*100-E581))))))</f>
        <v>0</v>
      </c>
      <c r="C582">
        <f>Recap!$B$9*(100-B582)/100</f>
        <v>3570</v>
      </c>
      <c r="D582" s="10">
        <f t="shared" si="10"/>
        <v>1877891.3999999994</v>
      </c>
      <c r="E582" s="11">
        <f>INT((Recap!$B$3-D582)/Recap!$B$3*1000)/10</f>
        <v>-3</v>
      </c>
      <c r="F582" t="b">
        <f>IF(E582/100&gt;0,IF(E582/100&gt;Recap!$C$16,1,IF(E582/100&gt;Recap!$D$16,2,IF(E582/100&gt;Recap!$E$16,3,IF(E582/100&gt;Recap!$F$16,4,IF(E582/100&gt;Recap!$G$16,5,IF(E582/100&gt;Recap!$H$16,6,IF(E582/100&gt;Recap!I596,7,IF(E582/100&gt;Recap!J596,8)))))))))</f>
        <v>0</v>
      </c>
    </row>
    <row r="583" spans="1:6" x14ac:dyDescent="0.3">
      <c r="A583">
        <v>582</v>
      </c>
      <c r="B583" t="b">
        <f>IF(OR(F582=2,F582=4,F582=6),-45,IF(F582=1,25-INT(Recap!$B$16*100-E582),IF(F582=3,25-INT(Recap!$D$16*100-E582),IF(F582=5,25-INT(Recap!$F$16*100-E582),IF(F582=7,25-INT(Recap!$H$16*100-E582))))))</f>
        <v>0</v>
      </c>
      <c r="C583">
        <f>Recap!$B$9*(100-B583)/100</f>
        <v>3570</v>
      </c>
      <c r="D583" s="10">
        <f t="shared" si="10"/>
        <v>1881461.3999999994</v>
      </c>
      <c r="E583" s="11">
        <f>INT((Recap!$B$3-D583)/Recap!$B$3*1000)/10</f>
        <v>-3.2</v>
      </c>
      <c r="F583" t="b">
        <f>IF(E583/100&gt;0,IF(E583/100&gt;Recap!$C$16,1,IF(E583/100&gt;Recap!$D$16,2,IF(E583/100&gt;Recap!$E$16,3,IF(E583/100&gt;Recap!$F$16,4,IF(E583/100&gt;Recap!$G$16,5,IF(E583/100&gt;Recap!$H$16,6,IF(E583/100&gt;Recap!I597,7,IF(E583/100&gt;Recap!J597,8)))))))))</f>
        <v>0</v>
      </c>
    </row>
    <row r="584" spans="1:6" x14ac:dyDescent="0.3">
      <c r="A584">
        <v>583</v>
      </c>
      <c r="B584" t="b">
        <f>IF(OR(F583=2,F583=4,F583=6),-45,IF(F583=1,25-INT(Recap!$B$16*100-E583),IF(F583=3,25-INT(Recap!$D$16*100-E583),IF(F583=5,25-INT(Recap!$F$16*100-E583),IF(F583=7,25-INT(Recap!$H$16*100-E583))))))</f>
        <v>0</v>
      </c>
      <c r="C584">
        <f>Recap!$B$9*(100-B584)/100</f>
        <v>3570</v>
      </c>
      <c r="D584" s="10">
        <f t="shared" si="10"/>
        <v>1885031.3999999994</v>
      </c>
      <c r="E584" s="11">
        <f>INT((Recap!$B$3-D584)/Recap!$B$3*1000)/10</f>
        <v>-3.4</v>
      </c>
      <c r="F584" t="b">
        <f>IF(E584/100&gt;0,IF(E584/100&gt;Recap!$C$16,1,IF(E584/100&gt;Recap!$D$16,2,IF(E584/100&gt;Recap!$E$16,3,IF(E584/100&gt;Recap!$F$16,4,IF(E584/100&gt;Recap!$G$16,5,IF(E584/100&gt;Recap!$H$16,6,IF(E584/100&gt;Recap!I598,7,IF(E584/100&gt;Recap!J598,8)))))))))</f>
        <v>0</v>
      </c>
    </row>
    <row r="585" spans="1:6" x14ac:dyDescent="0.3">
      <c r="A585">
        <v>584</v>
      </c>
      <c r="B585" t="b">
        <f>IF(OR(F584=2,F584=4,F584=6),-45,IF(F584=1,25-INT(Recap!$B$16*100-E584),IF(F584=3,25-INT(Recap!$D$16*100-E584),IF(F584=5,25-INT(Recap!$F$16*100-E584),IF(F584=7,25-INT(Recap!$H$16*100-E584))))))</f>
        <v>0</v>
      </c>
      <c r="C585">
        <f>Recap!$B$9*(100-B585)/100</f>
        <v>3570</v>
      </c>
      <c r="D585" s="10">
        <f t="shared" si="10"/>
        <v>1888601.3999999994</v>
      </c>
      <c r="E585" s="11">
        <f>INT((Recap!$B$3-D585)/Recap!$B$3*1000)/10</f>
        <v>-3.6</v>
      </c>
      <c r="F585" t="b">
        <f>IF(E585/100&gt;0,IF(E585/100&gt;Recap!$C$16,1,IF(E585/100&gt;Recap!$D$16,2,IF(E585/100&gt;Recap!$E$16,3,IF(E585/100&gt;Recap!$F$16,4,IF(E585/100&gt;Recap!$G$16,5,IF(E585/100&gt;Recap!$H$16,6,IF(E585/100&gt;Recap!I599,7,IF(E585/100&gt;Recap!J599,8)))))))))</f>
        <v>0</v>
      </c>
    </row>
    <row r="586" spans="1:6" x14ac:dyDescent="0.3">
      <c r="A586">
        <v>585</v>
      </c>
      <c r="B586" t="b">
        <f>IF(OR(F585=2,F585=4,F585=6),-45,IF(F585=1,25-INT(Recap!$B$16*100-E585),IF(F585=3,25-INT(Recap!$D$16*100-E585),IF(F585=5,25-INT(Recap!$F$16*100-E585),IF(F585=7,25-INT(Recap!$H$16*100-E585))))))</f>
        <v>0</v>
      </c>
      <c r="C586">
        <f>Recap!$B$9*(100-B586)/100</f>
        <v>3570</v>
      </c>
      <c r="D586" s="10">
        <f t="shared" si="10"/>
        <v>1892171.3999999994</v>
      </c>
      <c r="E586" s="11">
        <f>INT((Recap!$B$3-D586)/Recap!$B$3*1000)/10</f>
        <v>-3.8</v>
      </c>
      <c r="F586" t="b">
        <f>IF(E586/100&gt;0,IF(E586/100&gt;Recap!$C$16,1,IF(E586/100&gt;Recap!$D$16,2,IF(E586/100&gt;Recap!$E$16,3,IF(E586/100&gt;Recap!$F$16,4,IF(E586/100&gt;Recap!$G$16,5,IF(E586/100&gt;Recap!$H$16,6,IF(E586/100&gt;Recap!I600,7,IF(E586/100&gt;Recap!J600,8)))))))))</f>
        <v>0</v>
      </c>
    </row>
    <row r="587" spans="1:6" x14ac:dyDescent="0.3">
      <c r="A587">
        <v>586</v>
      </c>
      <c r="B587" t="b">
        <f>IF(OR(F586=2,F586=4,F586=6),-45,IF(F586=1,25-INT(Recap!$B$16*100-E586),IF(F586=3,25-INT(Recap!$D$16*100-E586),IF(F586=5,25-INT(Recap!$F$16*100-E586),IF(F586=7,25-INT(Recap!$H$16*100-E586))))))</f>
        <v>0</v>
      </c>
      <c r="C587">
        <f>Recap!$B$9*(100-B587)/100</f>
        <v>3570</v>
      </c>
      <c r="D587" s="10">
        <f t="shared" si="10"/>
        <v>1895741.3999999994</v>
      </c>
      <c r="E587" s="11">
        <f>INT((Recap!$B$3-D587)/Recap!$B$3*1000)/10</f>
        <v>-4</v>
      </c>
      <c r="F587" t="b">
        <f>IF(E587/100&gt;0,IF(E587/100&gt;Recap!$C$16,1,IF(E587/100&gt;Recap!$D$16,2,IF(E587/100&gt;Recap!$E$16,3,IF(E587/100&gt;Recap!$F$16,4,IF(E587/100&gt;Recap!$G$16,5,IF(E587/100&gt;Recap!$H$16,6,IF(E587/100&gt;Recap!I601,7,IF(E587/100&gt;Recap!J601,8)))))))))</f>
        <v>0</v>
      </c>
    </row>
    <row r="588" spans="1:6" x14ac:dyDescent="0.3">
      <c r="A588">
        <v>587</v>
      </c>
      <c r="B588" t="b">
        <f>IF(OR(F587=2,F587=4,F587=6),-45,IF(F587=1,25-INT(Recap!$B$16*100-E587),IF(F587=3,25-INT(Recap!$D$16*100-E587),IF(F587=5,25-INT(Recap!$F$16*100-E587),IF(F587=7,25-INT(Recap!$H$16*100-E587))))))</f>
        <v>0</v>
      </c>
      <c r="C588">
        <f>Recap!$B$9*(100-B588)/100</f>
        <v>3570</v>
      </c>
      <c r="D588" s="10">
        <f t="shared" si="10"/>
        <v>1899311.3999999994</v>
      </c>
      <c r="E588" s="11">
        <f>INT((Recap!$B$3-D588)/Recap!$B$3*1000)/10</f>
        <v>-4.2</v>
      </c>
      <c r="F588" t="b">
        <f>IF(E588/100&gt;0,IF(E588/100&gt;Recap!$C$16,1,IF(E588/100&gt;Recap!$D$16,2,IF(E588/100&gt;Recap!$E$16,3,IF(E588/100&gt;Recap!$F$16,4,IF(E588/100&gt;Recap!$G$16,5,IF(E588/100&gt;Recap!$H$16,6,IF(E588/100&gt;Recap!I602,7,IF(E588/100&gt;Recap!J602,8)))))))))</f>
        <v>0</v>
      </c>
    </row>
    <row r="589" spans="1:6" x14ac:dyDescent="0.3">
      <c r="A589">
        <v>588</v>
      </c>
      <c r="B589" t="b">
        <f>IF(OR(F588=2,F588=4,F588=6),-45,IF(F588=1,25-INT(Recap!$B$16*100-E588),IF(F588=3,25-INT(Recap!$D$16*100-E588),IF(F588=5,25-INT(Recap!$F$16*100-E588),IF(F588=7,25-INT(Recap!$H$16*100-E588))))))</f>
        <v>0</v>
      </c>
      <c r="C589">
        <f>Recap!$B$9*(100-B589)/100</f>
        <v>3570</v>
      </c>
      <c r="D589" s="10">
        <f t="shared" si="10"/>
        <v>1902881.3999999994</v>
      </c>
      <c r="E589" s="11">
        <f>INT((Recap!$B$3-D589)/Recap!$B$3*1000)/10</f>
        <v>-4.4000000000000004</v>
      </c>
      <c r="F589" t="b">
        <f>IF(E589/100&gt;0,IF(E589/100&gt;Recap!$C$16,1,IF(E589/100&gt;Recap!$D$16,2,IF(E589/100&gt;Recap!$E$16,3,IF(E589/100&gt;Recap!$F$16,4,IF(E589/100&gt;Recap!$G$16,5,IF(E589/100&gt;Recap!$H$16,6,IF(E589/100&gt;Recap!I603,7,IF(E589/100&gt;Recap!J603,8)))))))))</f>
        <v>0</v>
      </c>
    </row>
    <row r="590" spans="1:6" x14ac:dyDescent="0.3">
      <c r="A590">
        <v>589</v>
      </c>
      <c r="B590" t="b">
        <f>IF(OR(F589=2,F589=4,F589=6),-45,IF(F589=1,25-INT(Recap!$B$16*100-E589),IF(F589=3,25-INT(Recap!$D$16*100-E589),IF(F589=5,25-INT(Recap!$F$16*100-E589),IF(F589=7,25-INT(Recap!$H$16*100-E589))))))</f>
        <v>0</v>
      </c>
      <c r="C590">
        <f>Recap!$B$9*(100-B590)/100</f>
        <v>3570</v>
      </c>
      <c r="D590" s="10">
        <f t="shared" si="10"/>
        <v>1906451.3999999994</v>
      </c>
      <c r="E590" s="11">
        <f>INT((Recap!$B$3-D590)/Recap!$B$3*1000)/10</f>
        <v>-4.5999999999999996</v>
      </c>
      <c r="F590" t="b">
        <f>IF(E590/100&gt;0,IF(E590/100&gt;Recap!$C$16,1,IF(E590/100&gt;Recap!$D$16,2,IF(E590/100&gt;Recap!$E$16,3,IF(E590/100&gt;Recap!$F$16,4,IF(E590/100&gt;Recap!$G$16,5,IF(E590/100&gt;Recap!$H$16,6,IF(E590/100&gt;Recap!I604,7,IF(E590/100&gt;Recap!J604,8)))))))))</f>
        <v>0</v>
      </c>
    </row>
    <row r="591" spans="1:6" x14ac:dyDescent="0.3">
      <c r="A591">
        <v>590</v>
      </c>
      <c r="B591" t="b">
        <f>IF(OR(F590=2,F590=4,F590=6),-45,IF(F590=1,25-INT(Recap!$B$16*100-E590),IF(F590=3,25-INT(Recap!$D$16*100-E590),IF(F590=5,25-INT(Recap!$F$16*100-E590),IF(F590=7,25-INT(Recap!$H$16*100-E590))))))</f>
        <v>0</v>
      </c>
      <c r="C591">
        <f>Recap!$B$9*(100-B591)/100</f>
        <v>3570</v>
      </c>
      <c r="D591" s="10">
        <f t="shared" si="10"/>
        <v>1910021.3999999994</v>
      </c>
      <c r="E591" s="11">
        <f>INT((Recap!$B$3-D591)/Recap!$B$3*1000)/10</f>
        <v>-4.8</v>
      </c>
      <c r="F591" t="b">
        <f>IF(E591/100&gt;0,IF(E591/100&gt;Recap!$C$16,1,IF(E591/100&gt;Recap!$D$16,2,IF(E591/100&gt;Recap!$E$16,3,IF(E591/100&gt;Recap!$F$16,4,IF(E591/100&gt;Recap!$G$16,5,IF(E591/100&gt;Recap!$H$16,6,IF(E591/100&gt;Recap!I605,7,IF(E591/100&gt;Recap!J605,8)))))))))</f>
        <v>0</v>
      </c>
    </row>
    <row r="592" spans="1:6" x14ac:dyDescent="0.3">
      <c r="A592">
        <v>591</v>
      </c>
      <c r="B592" t="b">
        <f>IF(OR(F591=2,F591=4,F591=6),-45,IF(F591=1,25-INT(Recap!$B$16*100-E591),IF(F591=3,25-INT(Recap!$D$16*100-E591),IF(F591=5,25-INT(Recap!$F$16*100-E591),IF(F591=7,25-INT(Recap!$H$16*100-E591))))))</f>
        <v>0</v>
      </c>
      <c r="C592">
        <f>Recap!$B$9*(100-B592)/100</f>
        <v>3570</v>
      </c>
      <c r="D592" s="10">
        <f t="shared" si="10"/>
        <v>1913591.3999999994</v>
      </c>
      <c r="E592" s="11">
        <f>INT((Recap!$B$3-D592)/Recap!$B$3*1000)/10</f>
        <v>-5</v>
      </c>
      <c r="F592" t="b">
        <f>IF(E592/100&gt;0,IF(E592/100&gt;Recap!$C$16,1,IF(E592/100&gt;Recap!$D$16,2,IF(E592/100&gt;Recap!$E$16,3,IF(E592/100&gt;Recap!$F$16,4,IF(E592/100&gt;Recap!$G$16,5,IF(E592/100&gt;Recap!$H$16,6,IF(E592/100&gt;Recap!I606,7,IF(E592/100&gt;Recap!J606,8)))))))))</f>
        <v>0</v>
      </c>
    </row>
    <row r="593" spans="1:6" x14ac:dyDescent="0.3">
      <c r="A593">
        <v>592</v>
      </c>
      <c r="B593" t="b">
        <f>IF(OR(F592=2,F592=4,F592=6),-45,IF(F592=1,25-INT(Recap!$B$16*100-E592),IF(F592=3,25-INT(Recap!$D$16*100-E592),IF(F592=5,25-INT(Recap!$F$16*100-E592),IF(F592=7,25-INT(Recap!$H$16*100-E592))))))</f>
        <v>0</v>
      </c>
      <c r="C593">
        <f>Recap!$B$9*(100-B593)/100</f>
        <v>3570</v>
      </c>
      <c r="D593" s="10">
        <f t="shared" si="10"/>
        <v>1917161.3999999994</v>
      </c>
      <c r="E593" s="11">
        <f>INT((Recap!$B$3-D593)/Recap!$B$3*1000)/10</f>
        <v>-5.2</v>
      </c>
      <c r="F593" t="b">
        <f>IF(E593/100&gt;0,IF(E593/100&gt;Recap!$C$16,1,IF(E593/100&gt;Recap!$D$16,2,IF(E593/100&gt;Recap!$E$16,3,IF(E593/100&gt;Recap!$F$16,4,IF(E593/100&gt;Recap!$G$16,5,IF(E593/100&gt;Recap!$H$16,6,IF(E593/100&gt;Recap!I607,7,IF(E593/100&gt;Recap!J607,8)))))))))</f>
        <v>0</v>
      </c>
    </row>
    <row r="594" spans="1:6" x14ac:dyDescent="0.3">
      <c r="A594">
        <v>593</v>
      </c>
      <c r="B594" t="b">
        <f>IF(OR(F593=2,F593=4,F593=6),-45,IF(F593=1,25-INT(Recap!$B$16*100-E593),IF(F593=3,25-INT(Recap!$D$16*100-E593),IF(F593=5,25-INT(Recap!$F$16*100-E593),IF(F593=7,25-INT(Recap!$H$16*100-E593))))))</f>
        <v>0</v>
      </c>
      <c r="C594">
        <f>Recap!$B$9*(100-B594)/100</f>
        <v>3570</v>
      </c>
      <c r="D594" s="10">
        <f t="shared" si="10"/>
        <v>1920731.3999999994</v>
      </c>
      <c r="E594" s="11">
        <f>INT((Recap!$B$3-D594)/Recap!$B$3*1000)/10</f>
        <v>-5.4</v>
      </c>
      <c r="F594" t="b">
        <f>IF(E594/100&gt;0,IF(E594/100&gt;Recap!$C$16,1,IF(E594/100&gt;Recap!$D$16,2,IF(E594/100&gt;Recap!$E$16,3,IF(E594/100&gt;Recap!$F$16,4,IF(E594/100&gt;Recap!$G$16,5,IF(E594/100&gt;Recap!$H$16,6,IF(E594/100&gt;Recap!I608,7,IF(E594/100&gt;Recap!J608,8)))))))))</f>
        <v>0</v>
      </c>
    </row>
    <row r="595" spans="1:6" x14ac:dyDescent="0.3">
      <c r="A595">
        <v>594</v>
      </c>
      <c r="B595" t="b">
        <f>IF(OR(F594=2,F594=4,F594=6),-45,IF(F594=1,25-INT(Recap!$B$16*100-E594),IF(F594=3,25-INT(Recap!$D$16*100-E594),IF(F594=5,25-INT(Recap!$F$16*100-E594),IF(F594=7,25-INT(Recap!$H$16*100-E594))))))</f>
        <v>0</v>
      </c>
      <c r="C595">
        <f>Recap!$B$9*(100-B595)/100</f>
        <v>3570</v>
      </c>
      <c r="D595" s="10">
        <f t="shared" si="10"/>
        <v>1924301.3999999994</v>
      </c>
      <c r="E595" s="11">
        <f>INT((Recap!$B$3-D595)/Recap!$B$3*1000)/10</f>
        <v>-5.5</v>
      </c>
      <c r="F595" t="b">
        <f>IF(E595/100&gt;0,IF(E595/100&gt;Recap!$C$16,1,IF(E595/100&gt;Recap!$D$16,2,IF(E595/100&gt;Recap!$E$16,3,IF(E595/100&gt;Recap!$F$16,4,IF(E595/100&gt;Recap!$G$16,5,IF(E595/100&gt;Recap!$H$16,6,IF(E595/100&gt;Recap!I609,7,IF(E595/100&gt;Recap!J609,8)))))))))</f>
        <v>0</v>
      </c>
    </row>
    <row r="596" spans="1:6" x14ac:dyDescent="0.3">
      <c r="A596">
        <v>595</v>
      </c>
      <c r="B596" t="b">
        <f>IF(OR(F595=2,F595=4,F595=6),-45,IF(F595=1,25-INT(Recap!$B$16*100-E595),IF(F595=3,25-INT(Recap!$D$16*100-E595),IF(F595=5,25-INT(Recap!$F$16*100-E595),IF(F595=7,25-INT(Recap!$H$16*100-E595))))))</f>
        <v>0</v>
      </c>
      <c r="C596">
        <f>Recap!$B$9*(100-B596)/100</f>
        <v>3570</v>
      </c>
      <c r="D596" s="10">
        <f t="shared" si="10"/>
        <v>1927871.3999999994</v>
      </c>
      <c r="E596" s="11">
        <f>INT((Recap!$B$3-D596)/Recap!$B$3*1000)/10</f>
        <v>-5.7</v>
      </c>
      <c r="F596" t="b">
        <f>IF(E596/100&gt;0,IF(E596/100&gt;Recap!$C$16,1,IF(E596/100&gt;Recap!$D$16,2,IF(E596/100&gt;Recap!$E$16,3,IF(E596/100&gt;Recap!$F$16,4,IF(E596/100&gt;Recap!$G$16,5,IF(E596/100&gt;Recap!$H$16,6,IF(E596/100&gt;Recap!I610,7,IF(E596/100&gt;Recap!J610,8)))))))))</f>
        <v>0</v>
      </c>
    </row>
    <row r="597" spans="1:6" x14ac:dyDescent="0.3">
      <c r="A597">
        <v>596</v>
      </c>
      <c r="B597" t="b">
        <f>IF(OR(F596=2,F596=4,F596=6),-45,IF(F596=1,25-INT(Recap!$B$16*100-E596),IF(F596=3,25-INT(Recap!$D$16*100-E596),IF(F596=5,25-INT(Recap!$F$16*100-E596),IF(F596=7,25-INT(Recap!$H$16*100-E596))))))</f>
        <v>0</v>
      </c>
      <c r="C597">
        <f>Recap!$B$9*(100-B597)/100</f>
        <v>3570</v>
      </c>
      <c r="D597" s="10">
        <f t="shared" si="10"/>
        <v>1931441.3999999994</v>
      </c>
      <c r="E597" s="11">
        <f>INT((Recap!$B$3-D597)/Recap!$B$3*1000)/10</f>
        <v>-5.9</v>
      </c>
      <c r="F597" t="b">
        <f>IF(E597/100&gt;0,IF(E597/100&gt;Recap!$C$16,1,IF(E597/100&gt;Recap!$D$16,2,IF(E597/100&gt;Recap!$E$16,3,IF(E597/100&gt;Recap!$F$16,4,IF(E597/100&gt;Recap!$G$16,5,IF(E597/100&gt;Recap!$H$16,6,IF(E597/100&gt;Recap!I611,7,IF(E597/100&gt;Recap!J611,8)))))))))</f>
        <v>0</v>
      </c>
    </row>
    <row r="598" spans="1:6" x14ac:dyDescent="0.3">
      <c r="A598">
        <v>597</v>
      </c>
      <c r="B598" t="b">
        <f>IF(OR(F597=2,F597=4,F597=6),-45,IF(F597=1,25-INT(Recap!$B$16*100-E597),IF(F597=3,25-INT(Recap!$D$16*100-E597),IF(F597=5,25-INT(Recap!$F$16*100-E597),IF(F597=7,25-INT(Recap!$H$16*100-E597))))))</f>
        <v>0</v>
      </c>
      <c r="C598">
        <f>Recap!$B$9*(100-B598)/100</f>
        <v>3570</v>
      </c>
      <c r="D598" s="10">
        <f t="shared" ref="D598:D599" si="11">D597+C598</f>
        <v>1935011.3999999994</v>
      </c>
      <c r="E598" s="11">
        <f>INT((Recap!$B$3-D598)/Recap!$B$3*1000)/10</f>
        <v>-6.1</v>
      </c>
      <c r="F598" t="b">
        <f>IF(E598/100&gt;0,IF(E598/100&gt;Recap!$C$16,1,IF(E598/100&gt;Recap!$D$16,2,IF(E598/100&gt;Recap!$E$16,3,IF(E598/100&gt;Recap!$F$16,4,IF(E598/100&gt;Recap!$G$16,5,IF(E598/100&gt;Recap!$H$16,6,IF(E598/100&gt;Recap!I612,7,IF(E598/100&gt;Recap!J612,8)))))))))</f>
        <v>0</v>
      </c>
    </row>
    <row r="599" spans="1:6" x14ac:dyDescent="0.3">
      <c r="A599">
        <v>598</v>
      </c>
      <c r="B599" t="b">
        <f>IF(OR(F598=2,F598=4,F598=6),-45,IF(F598=1,25-INT(Recap!$B$16*100-E598),IF(F598=3,25-INT(Recap!$D$16*100-E598),IF(F598=5,25-INT(Recap!$F$16*100-E598),IF(F598=7,25-INT(Recap!$H$16*100-E598))))))</f>
        <v>0</v>
      </c>
      <c r="C599">
        <f>Recap!$B$9*(100-B599)/100</f>
        <v>3570</v>
      </c>
      <c r="D599" s="10">
        <f t="shared" si="11"/>
        <v>1938581.3999999994</v>
      </c>
      <c r="E599" s="11">
        <f>INT((Recap!$B$3-D599)/Recap!$B$3*1000)/10</f>
        <v>-6.3</v>
      </c>
      <c r="F599" t="b">
        <f>IF(E599/100&gt;0,IF(E599/100&gt;Recap!$C$16,1,IF(E599/100&gt;Recap!$D$16,2,IF(E599/100&gt;Recap!$E$16,3,IF(E599/100&gt;Recap!$F$16,4,IF(E599/100&gt;Recap!$G$16,5,IF(E599/100&gt;Recap!$H$16,6,IF(E599/100&gt;Recap!I613,7,IF(E599/100&gt;Recap!J613,8)))))))))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Simulation combat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kapou_000</dc:creator>
  <cp:lastModifiedBy>kapou_000</cp:lastModifiedBy>
  <dcterms:created xsi:type="dcterms:W3CDTF">2017-01-30T14:10:08Z</dcterms:created>
  <dcterms:modified xsi:type="dcterms:W3CDTF">2017-01-30T17:50:19Z</dcterms:modified>
</cp:coreProperties>
</file>