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H40" i="1"/>
  <c r="H38"/>
  <c r="H39"/>
  <c r="D44"/>
  <c r="E44"/>
  <c r="D42"/>
  <c r="E42"/>
  <c r="C42"/>
  <c r="D43"/>
  <c r="D40"/>
  <c r="D41"/>
  <c r="C41"/>
  <c r="H22"/>
  <c r="D39"/>
  <c r="C35"/>
  <c r="C8"/>
  <c r="C9" s="1"/>
  <c r="C11" s="1"/>
  <c r="C12" s="1"/>
  <c r="C13" s="1"/>
  <c r="C18"/>
  <c r="C20" s="1"/>
  <c r="C21" s="1"/>
  <c r="E7"/>
  <c r="E9" s="1"/>
  <c r="C5"/>
  <c r="E3"/>
  <c r="E4" s="1"/>
  <c r="E5" s="1"/>
  <c r="C36" l="1"/>
  <c r="C37" s="1"/>
  <c r="C22"/>
  <c r="C25" s="1"/>
  <c r="D9"/>
  <c r="C19"/>
  <c r="D8"/>
  <c r="E13"/>
  <c r="D13" s="1"/>
  <c r="E11"/>
  <c r="D5"/>
  <c r="D21" l="1"/>
  <c r="D23" s="1"/>
  <c r="D37"/>
  <c r="D19"/>
  <c r="E19" s="1"/>
  <c r="D35"/>
  <c r="E37"/>
  <c r="C38"/>
  <c r="E21"/>
  <c r="D24"/>
  <c r="D25" s="1"/>
  <c r="E22"/>
  <c r="C23"/>
  <c r="C24" s="1"/>
  <c r="C26" s="1"/>
  <c r="C27" s="1"/>
  <c r="C28" s="1"/>
  <c r="D11"/>
  <c r="E12"/>
  <c r="D12" s="1"/>
  <c r="D18" l="1"/>
  <c r="E18" s="1"/>
  <c r="E20" s="1"/>
  <c r="D20" s="1"/>
  <c r="D34"/>
  <c r="E35"/>
  <c r="E38"/>
  <c r="C39"/>
  <c r="E23"/>
  <c r="D27"/>
  <c r="E27" s="1"/>
  <c r="D26"/>
  <c r="E26" s="1"/>
  <c r="E24"/>
  <c r="H23" l="1"/>
  <c r="H24" s="1"/>
  <c r="E25"/>
  <c r="E34"/>
  <c r="E36" s="1"/>
  <c r="D36" s="1"/>
  <c r="E28"/>
  <c r="D28" s="1"/>
  <c r="C40"/>
  <c r="E39"/>
  <c r="E40" l="1"/>
  <c r="E41" s="1"/>
  <c r="C43" l="1"/>
  <c r="C44" l="1"/>
  <c r="E43"/>
  <c r="C45" l="1"/>
  <c r="E45"/>
  <c r="D45" s="1"/>
</calcChain>
</file>

<file path=xl/sharedStrings.xml><?xml version="1.0" encoding="utf-8"?>
<sst xmlns="http://schemas.openxmlformats.org/spreadsheetml/2006/main" count="53" uniqueCount="38">
  <si>
    <t>TVA collectée</t>
  </si>
  <si>
    <t>Achat terrain</t>
  </si>
  <si>
    <t>PU</t>
  </si>
  <si>
    <t>Total</t>
  </si>
  <si>
    <t>Cout acquisition terrain</t>
  </si>
  <si>
    <t>TVA engagée  à divers taux</t>
  </si>
  <si>
    <t>Coût construction TTC</t>
  </si>
  <si>
    <t>Qté (m²)</t>
  </si>
  <si>
    <t>Coût total de la construction + terrain ht</t>
  </si>
  <si>
    <t>Coût total de la construction + terrain ttc</t>
  </si>
  <si>
    <t>Coût construction HT (métrage vendable)</t>
  </si>
  <si>
    <t>Quote-part terrain sur métrage vendable</t>
  </si>
  <si>
    <t>Données</t>
  </si>
  <si>
    <t>Frais acquisition terrain 10%</t>
  </si>
  <si>
    <t>Coût HT sans tva</t>
  </si>
  <si>
    <t>TVA récupérée</t>
  </si>
  <si>
    <t>Traitement fiscal des 2 appartements vendus ( 150 x 2 = 300 m²) :</t>
  </si>
  <si>
    <t>Cout TTC</t>
  </si>
  <si>
    <t>Q/P terrain sur métrage vendable</t>
  </si>
  <si>
    <t>Prix de vente TTC</t>
  </si>
  <si>
    <t>base TVA collectée (- terrain)</t>
  </si>
  <si>
    <t>TVA collectée 20%</t>
  </si>
  <si>
    <t>TVA due sur vente appartements</t>
  </si>
  <si>
    <t>Prix de vente HT</t>
  </si>
  <si>
    <t>Coût HT (stock au 31-12-2014 )</t>
  </si>
  <si>
    <t>Bénéfice imposable à l'IS fin 2015 :</t>
  </si>
  <si>
    <t>Traitement fiscal des 3 appartements loués ( 150 x 3 = 450 m²) x 75 dh le mois soit 900 dh l'an :</t>
  </si>
  <si>
    <t>Q/P terrain sur métrage louable</t>
  </si>
  <si>
    <t>base TVA collectée ( coût HT construction)</t>
  </si>
  <si>
    <t>Crédit de TVA au 31-12-2014 :</t>
  </si>
  <si>
    <t>Solde crédit de TVA :</t>
  </si>
  <si>
    <t>Prix de location annuelle (hors champ)</t>
  </si>
  <si>
    <t>Total location annuelle (sans TVA)</t>
  </si>
  <si>
    <t>Cout de la livraison à soi à immobiliser</t>
  </si>
  <si>
    <t>Amortissement 4 % / Coût livraison à soi</t>
  </si>
  <si>
    <t>(2234.67+168)</t>
  </si>
  <si>
    <t>Crédit de TVA après vente :</t>
  </si>
  <si>
    <t>TVA due :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</si>
</sst>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1" applyFont="1"/>
    <xf numFmtId="43" fontId="2" fillId="0" borderId="0" xfId="1" applyFont="1"/>
    <xf numFmtId="43" fontId="3" fillId="0" borderId="0" xfId="1" applyFont="1"/>
    <xf numFmtId="43" fontId="3" fillId="0" borderId="1" xfId="1" applyFont="1" applyBorder="1"/>
    <xf numFmtId="43" fontId="3" fillId="0" borderId="2" xfId="1" applyFont="1" applyBorder="1"/>
    <xf numFmtId="43" fontId="3" fillId="0" borderId="3" xfId="1" applyFont="1" applyBorder="1"/>
    <xf numFmtId="43" fontId="0" fillId="0" borderId="4" xfId="1" applyFont="1" applyBorder="1"/>
    <xf numFmtId="43" fontId="0" fillId="0" borderId="0" xfId="1" applyFont="1" applyBorder="1"/>
    <xf numFmtId="43" fontId="0" fillId="0" borderId="5" xfId="1" applyFont="1" applyBorder="1"/>
    <xf numFmtId="43" fontId="2" fillId="0" borderId="4" xfId="1" applyFont="1" applyBorder="1"/>
    <xf numFmtId="43" fontId="2" fillId="0" borderId="0" xfId="1" applyFont="1" applyBorder="1"/>
    <xf numFmtId="43" fontId="2" fillId="0" borderId="5" xfId="1" applyFont="1" applyBorder="1"/>
    <xf numFmtId="43" fontId="0" fillId="0" borderId="6" xfId="1" applyFont="1" applyBorder="1"/>
    <xf numFmtId="43" fontId="2" fillId="0" borderId="7" xfId="1" applyFont="1" applyBorder="1"/>
    <xf numFmtId="43" fontId="2" fillId="0" borderId="8" xfId="1" applyFont="1" applyBorder="1"/>
    <xf numFmtId="43" fontId="0" fillId="0" borderId="7" xfId="1" applyFont="1" applyBorder="1"/>
    <xf numFmtId="43" fontId="0" fillId="0" borderId="8" xfId="1" applyFont="1" applyBorder="1"/>
    <xf numFmtId="43" fontId="0" fillId="0" borderId="1" xfId="1" applyFont="1" applyBorder="1"/>
    <xf numFmtId="43" fontId="0" fillId="0" borderId="2" xfId="1" applyFont="1" applyBorder="1"/>
    <xf numFmtId="43" fontId="0" fillId="0" borderId="3" xfId="1" applyFont="1" applyBorder="1"/>
    <xf numFmtId="43" fontId="2" fillId="0" borderId="6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47"/>
  <sheetViews>
    <sheetView tabSelected="1" workbookViewId="0">
      <selection activeCell="A18" sqref="A18"/>
    </sheetView>
  </sheetViews>
  <sheetFormatPr baseColWidth="10" defaultRowHeight="15"/>
  <cols>
    <col min="1" max="1" width="5.5703125" customWidth="1"/>
    <col min="2" max="2" width="39.85546875" style="1" customWidth="1"/>
    <col min="3" max="3" width="14.42578125" style="1" customWidth="1"/>
    <col min="4" max="4" width="14.28515625" style="1" bestFit="1" customWidth="1"/>
    <col min="5" max="5" width="17" style="1" customWidth="1"/>
    <col min="6" max="6" width="15.42578125" style="1" customWidth="1"/>
    <col min="7" max="7" width="11.42578125" style="1"/>
    <col min="8" max="8" width="12.85546875" style="1" bestFit="1" customWidth="1"/>
  </cols>
  <sheetData>
    <row r="2" spans="2:5" ht="17.25">
      <c r="B2" s="4" t="s">
        <v>12</v>
      </c>
      <c r="C2" s="5" t="s">
        <v>7</v>
      </c>
      <c r="D2" s="5" t="s">
        <v>2</v>
      </c>
      <c r="E2" s="6" t="s">
        <v>3</v>
      </c>
    </row>
    <row r="3" spans="2:5">
      <c r="B3" s="7" t="s">
        <v>1</v>
      </c>
      <c r="C3" s="8">
        <v>1600</v>
      </c>
      <c r="D3" s="8">
        <v>100</v>
      </c>
      <c r="E3" s="9">
        <f>+D3*C3</f>
        <v>160000</v>
      </c>
    </row>
    <row r="4" spans="2:5">
      <c r="B4" s="7" t="s">
        <v>13</v>
      </c>
      <c r="C4" s="8"/>
      <c r="D4" s="8"/>
      <c r="E4" s="9">
        <f>+E3*10%</f>
        <v>16000</v>
      </c>
    </row>
    <row r="5" spans="2:5">
      <c r="B5" s="10" t="s">
        <v>4</v>
      </c>
      <c r="C5" s="8">
        <f>+C3</f>
        <v>1600</v>
      </c>
      <c r="D5" s="11">
        <f>+E5/C5</f>
        <v>110</v>
      </c>
      <c r="E5" s="12">
        <f>+E4+E3</f>
        <v>176000</v>
      </c>
    </row>
    <row r="6" spans="2:5">
      <c r="B6" s="7"/>
      <c r="C6" s="8"/>
      <c r="D6" s="8"/>
      <c r="E6" s="9"/>
    </row>
    <row r="7" spans="2:5">
      <c r="B7" s="7" t="s">
        <v>10</v>
      </c>
      <c r="C7" s="8">
        <v>750</v>
      </c>
      <c r="D7" s="8">
        <v>2000</v>
      </c>
      <c r="E7" s="9">
        <f>+D7*C7</f>
        <v>1500000</v>
      </c>
    </row>
    <row r="8" spans="2:5">
      <c r="B8" s="7" t="s">
        <v>5</v>
      </c>
      <c r="C8" s="8">
        <f>+C7</f>
        <v>750</v>
      </c>
      <c r="D8" s="8">
        <f>+E8/C8</f>
        <v>232</v>
      </c>
      <c r="E8" s="9">
        <v>174000</v>
      </c>
    </row>
    <row r="9" spans="2:5">
      <c r="B9" s="10" t="s">
        <v>6</v>
      </c>
      <c r="C9" s="8">
        <f>+C8</f>
        <v>750</v>
      </c>
      <c r="D9" s="11">
        <f>+E9/C9</f>
        <v>2232</v>
      </c>
      <c r="E9" s="12">
        <f>+E8+E7</f>
        <v>1674000</v>
      </c>
    </row>
    <row r="10" spans="2:5">
      <c r="B10" s="7"/>
      <c r="C10" s="8"/>
      <c r="D10" s="8"/>
      <c r="E10" s="9"/>
    </row>
    <row r="11" spans="2:5">
      <c r="B11" s="7" t="s">
        <v>8</v>
      </c>
      <c r="C11" s="11">
        <f>+C9</f>
        <v>750</v>
      </c>
      <c r="D11" s="11">
        <f>+E11/C11</f>
        <v>2234.6666666666665</v>
      </c>
      <c r="E11" s="12">
        <f>+E5+E7</f>
        <v>1676000</v>
      </c>
    </row>
    <row r="12" spans="2:5">
      <c r="B12" s="7" t="s">
        <v>9</v>
      </c>
      <c r="C12" s="11">
        <f>+C11</f>
        <v>750</v>
      </c>
      <c r="D12" s="11">
        <f>+E12/C12</f>
        <v>2466.6666666666665</v>
      </c>
      <c r="E12" s="12">
        <f>+E11+E8</f>
        <v>1850000</v>
      </c>
    </row>
    <row r="13" spans="2:5">
      <c r="B13" s="13" t="s">
        <v>11</v>
      </c>
      <c r="C13" s="14">
        <f>+C12</f>
        <v>750</v>
      </c>
      <c r="D13" s="14">
        <f>+E13/C13</f>
        <v>234.66666666666666</v>
      </c>
      <c r="E13" s="15">
        <f>+E5</f>
        <v>176000</v>
      </c>
    </row>
    <row r="15" spans="2:5" ht="17.25">
      <c r="B15" s="3" t="s">
        <v>16</v>
      </c>
    </row>
    <row r="17" spans="2:8" ht="17.25">
      <c r="B17" s="4" t="s">
        <v>12</v>
      </c>
      <c r="C17" s="5" t="s">
        <v>7</v>
      </c>
      <c r="D17" s="5" t="s">
        <v>2</v>
      </c>
      <c r="E17" s="6" t="s">
        <v>3</v>
      </c>
    </row>
    <row r="18" spans="2:8">
      <c r="B18" s="7" t="s">
        <v>14</v>
      </c>
      <c r="C18" s="8">
        <f>150*2</f>
        <v>300</v>
      </c>
      <c r="D18" s="8">
        <f>+D11</f>
        <v>2234.6666666666665</v>
      </c>
      <c r="E18" s="9">
        <f>+D18*C18</f>
        <v>670400</v>
      </c>
    </row>
    <row r="19" spans="2:8">
      <c r="B19" s="7" t="s">
        <v>15</v>
      </c>
      <c r="C19" s="8">
        <f>+C18</f>
        <v>300</v>
      </c>
      <c r="D19" s="8">
        <f>+D8</f>
        <v>232</v>
      </c>
      <c r="E19" s="9">
        <f>+D19*C19</f>
        <v>69600</v>
      </c>
    </row>
    <row r="20" spans="2:8">
      <c r="B20" s="10" t="s">
        <v>17</v>
      </c>
      <c r="C20" s="8">
        <f>+C18</f>
        <v>300</v>
      </c>
      <c r="D20" s="11">
        <f>+E20/C20</f>
        <v>2466.6666666666665</v>
      </c>
      <c r="E20" s="12">
        <f>+E19+E18</f>
        <v>740000</v>
      </c>
    </row>
    <row r="21" spans="2:8">
      <c r="B21" s="13" t="s">
        <v>18</v>
      </c>
      <c r="C21" s="16">
        <f>+C20</f>
        <v>300</v>
      </c>
      <c r="D21" s="16">
        <f>+D13</f>
        <v>234.66666666666666</v>
      </c>
      <c r="E21" s="17">
        <f>+C21*D21</f>
        <v>70400</v>
      </c>
    </row>
    <row r="22" spans="2:8">
      <c r="B22" s="7" t="s">
        <v>19</v>
      </c>
      <c r="C22" s="8">
        <f>+C21</f>
        <v>300</v>
      </c>
      <c r="D22" s="8">
        <v>3500</v>
      </c>
      <c r="E22" s="9">
        <f>+D22*C22</f>
        <v>1050000</v>
      </c>
      <c r="F22" s="1" t="s">
        <v>29</v>
      </c>
      <c r="H22" s="1">
        <f>+E8</f>
        <v>174000</v>
      </c>
    </row>
    <row r="23" spans="2:8">
      <c r="B23" s="7" t="s">
        <v>20</v>
      </c>
      <c r="C23" s="8">
        <f>+C22</f>
        <v>300</v>
      </c>
      <c r="D23" s="8">
        <f>+D22-D21</f>
        <v>3265.3333333333335</v>
      </c>
      <c r="E23" s="9">
        <f>+D23*C23</f>
        <v>979600</v>
      </c>
      <c r="F23" s="1" t="s">
        <v>0</v>
      </c>
      <c r="H23" s="1">
        <f>+E24</f>
        <v>163266.66666666669</v>
      </c>
    </row>
    <row r="24" spans="2:8">
      <c r="B24" s="7" t="s">
        <v>21</v>
      </c>
      <c r="C24" s="8">
        <f>+C23</f>
        <v>300</v>
      </c>
      <c r="D24" s="8">
        <f>+D23/6</f>
        <v>544.22222222222229</v>
      </c>
      <c r="E24" s="12">
        <f>+D24*C24</f>
        <v>163266.66666666669</v>
      </c>
      <c r="F24" s="2" t="s">
        <v>30</v>
      </c>
      <c r="H24" s="2">
        <f>+H22-H23</f>
        <v>10733.333333333314</v>
      </c>
    </row>
    <row r="25" spans="2:8">
      <c r="B25" s="21" t="s">
        <v>22</v>
      </c>
      <c r="C25" s="14">
        <f>+C22</f>
        <v>300</v>
      </c>
      <c r="D25" s="14">
        <f>+D24-D19</f>
        <v>312.22222222222229</v>
      </c>
      <c r="E25" s="15">
        <f>+E24-E19</f>
        <v>93666.666666666686</v>
      </c>
    </row>
    <row r="26" spans="2:8">
      <c r="B26" s="18" t="s">
        <v>23</v>
      </c>
      <c r="C26" s="19">
        <f>+C25</f>
        <v>300</v>
      </c>
      <c r="D26" s="19">
        <f>+D22-D24</f>
        <v>2955.7777777777778</v>
      </c>
      <c r="E26" s="20">
        <f>+D26*C26</f>
        <v>886733.33333333337</v>
      </c>
    </row>
    <row r="27" spans="2:8">
      <c r="B27" s="7" t="s">
        <v>24</v>
      </c>
      <c r="C27" s="8">
        <f>+C26</f>
        <v>300</v>
      </c>
      <c r="D27" s="8">
        <f>+D18</f>
        <v>2234.6666666666665</v>
      </c>
      <c r="E27" s="9">
        <f>+D27*C27</f>
        <v>670400</v>
      </c>
    </row>
    <row r="28" spans="2:8">
      <c r="B28" s="13" t="s">
        <v>25</v>
      </c>
      <c r="C28" s="16">
        <f>+C27</f>
        <v>300</v>
      </c>
      <c r="D28" s="16">
        <f>+E28/C28</f>
        <v>721.1111111111112</v>
      </c>
      <c r="E28" s="17">
        <f>+E26-E27</f>
        <v>216333.33333333337</v>
      </c>
    </row>
    <row r="31" spans="2:8" ht="17.25">
      <c r="B31" s="3" t="s">
        <v>26</v>
      </c>
    </row>
    <row r="33" spans="2:8" ht="17.25">
      <c r="B33" s="4" t="s">
        <v>12</v>
      </c>
      <c r="C33" s="5" t="s">
        <v>7</v>
      </c>
      <c r="D33" s="5" t="s">
        <v>2</v>
      </c>
      <c r="E33" s="6" t="s">
        <v>3</v>
      </c>
    </row>
    <row r="34" spans="2:8">
      <c r="B34" s="7" t="s">
        <v>14</v>
      </c>
      <c r="C34" s="8">
        <v>450</v>
      </c>
      <c r="D34" s="8">
        <f>+D11</f>
        <v>2234.6666666666665</v>
      </c>
      <c r="E34" s="9">
        <f>+D34*C34</f>
        <v>1005599.9999999999</v>
      </c>
    </row>
    <row r="35" spans="2:8">
      <c r="B35" s="7" t="s">
        <v>15</v>
      </c>
      <c r="C35" s="8">
        <f>+C34</f>
        <v>450</v>
      </c>
      <c r="D35" s="8">
        <f>+D8</f>
        <v>232</v>
      </c>
      <c r="E35" s="9">
        <f>+D35*C35</f>
        <v>104400</v>
      </c>
    </row>
    <row r="36" spans="2:8">
      <c r="B36" s="10" t="s">
        <v>17</v>
      </c>
      <c r="C36" s="8">
        <f>+C34</f>
        <v>450</v>
      </c>
      <c r="D36" s="11">
        <f>+E36/C36</f>
        <v>2466.6666666666665</v>
      </c>
      <c r="E36" s="12">
        <f>+E35+E34</f>
        <v>1110000</v>
      </c>
    </row>
    <row r="37" spans="2:8">
      <c r="B37" s="13" t="s">
        <v>27</v>
      </c>
      <c r="C37" s="16">
        <f>+C36</f>
        <v>450</v>
      </c>
      <c r="D37" s="16">
        <f>+D13</f>
        <v>234.66666666666666</v>
      </c>
      <c r="E37" s="17">
        <f>+C37*D37</f>
        <v>105600</v>
      </c>
    </row>
    <row r="38" spans="2:8">
      <c r="B38" s="7" t="s">
        <v>31</v>
      </c>
      <c r="C38" s="11">
        <f>+C37</f>
        <v>450</v>
      </c>
      <c r="D38" s="11">
        <v>900</v>
      </c>
      <c r="E38" s="12">
        <f>+D38*C38</f>
        <v>405000</v>
      </c>
      <c r="F38" s="1" t="s">
        <v>36</v>
      </c>
      <c r="H38" s="1">
        <f>+H24</f>
        <v>10733.333333333314</v>
      </c>
    </row>
    <row r="39" spans="2:8">
      <c r="B39" s="7" t="s">
        <v>28</v>
      </c>
      <c r="C39" s="8">
        <f>+C38</f>
        <v>450</v>
      </c>
      <c r="D39" s="8">
        <f>+D7</f>
        <v>2000</v>
      </c>
      <c r="E39" s="9">
        <f>+D39*C39</f>
        <v>900000</v>
      </c>
      <c r="F39" s="1" t="s">
        <v>0</v>
      </c>
      <c r="H39" s="1">
        <f>+E40</f>
        <v>180000</v>
      </c>
    </row>
    <row r="40" spans="2:8">
      <c r="B40" s="7" t="s">
        <v>21</v>
      </c>
      <c r="C40" s="8">
        <f>+C39</f>
        <v>450</v>
      </c>
      <c r="D40" s="8">
        <f>+D39*0.2</f>
        <v>400</v>
      </c>
      <c r="E40" s="12">
        <f>+D40*C40</f>
        <v>180000</v>
      </c>
      <c r="F40" s="2" t="s">
        <v>37</v>
      </c>
      <c r="H40" s="2">
        <f>+H39-H38</f>
        <v>169266.66666666669</v>
      </c>
    </row>
    <row r="41" spans="2:8">
      <c r="B41" s="21" t="s">
        <v>22</v>
      </c>
      <c r="C41" s="14">
        <f>+C34</f>
        <v>450</v>
      </c>
      <c r="D41" s="14">
        <f>+D40-D35</f>
        <v>168</v>
      </c>
      <c r="E41" s="15">
        <f>+E40-E35</f>
        <v>75600</v>
      </c>
    </row>
    <row r="42" spans="2:8">
      <c r="B42" s="10" t="s">
        <v>33</v>
      </c>
      <c r="C42" s="11">
        <f>+C38</f>
        <v>450</v>
      </c>
      <c r="D42" s="11">
        <f>+E42/C42</f>
        <v>2402.6666666666665</v>
      </c>
      <c r="E42" s="12">
        <f>+E34+E41</f>
        <v>1081200</v>
      </c>
      <c r="F42" s="1" t="s">
        <v>35</v>
      </c>
    </row>
    <row r="43" spans="2:8">
      <c r="B43" s="18" t="s">
        <v>32</v>
      </c>
      <c r="C43" s="19">
        <f>+C41</f>
        <v>450</v>
      </c>
      <c r="D43" s="19">
        <f>+D38</f>
        <v>900</v>
      </c>
      <c r="E43" s="20">
        <f>+D43*C43</f>
        <v>405000</v>
      </c>
    </row>
    <row r="44" spans="2:8">
      <c r="B44" s="7" t="s">
        <v>34</v>
      </c>
      <c r="C44" s="8">
        <f>+C43</f>
        <v>450</v>
      </c>
      <c r="D44" s="8">
        <f>+E44/C44</f>
        <v>96.106666666666669</v>
      </c>
      <c r="E44" s="9">
        <f>+E42*4%</f>
        <v>43248</v>
      </c>
    </row>
    <row r="45" spans="2:8">
      <c r="B45" s="13" t="s">
        <v>25</v>
      </c>
      <c r="C45" s="16">
        <f>+C44</f>
        <v>450</v>
      </c>
      <c r="D45" s="16">
        <f>+E45/C45</f>
        <v>803.89333333333332</v>
      </c>
      <c r="E45" s="17">
        <f>+E43-E44</f>
        <v>361752</v>
      </c>
    </row>
    <row r="46" spans="2:8">
      <c r="E46" s="2"/>
    </row>
    <row r="47" spans="2:8">
      <c r="B47" s="2"/>
      <c r="C47" s="2"/>
      <c r="D47" s="2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Sweet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SAYAD</dc:creator>
  <cp:lastModifiedBy>SAYAD</cp:lastModifiedBy>
  <dcterms:created xsi:type="dcterms:W3CDTF">2015-08-31T17:33:43Z</dcterms:created>
  <dcterms:modified xsi:type="dcterms:W3CDTF">2015-08-31T18:33:24Z</dcterms:modified>
</cp:coreProperties>
</file>