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7" i="1" l="1"/>
  <c r="B5" i="1"/>
  <c r="B6" i="1"/>
  <c r="B4" i="1"/>
  <c r="C12" i="1" s="1"/>
  <c r="A10" i="1" l="1"/>
  <c r="F12" i="2"/>
  <c r="F11" i="2"/>
  <c r="F10" i="2"/>
  <c r="E13" i="2"/>
  <c r="E11" i="2"/>
  <c r="E12" i="2"/>
  <c r="E10" i="2"/>
  <c r="D10" i="2"/>
  <c r="D13" i="2" s="1"/>
  <c r="D11" i="2"/>
  <c r="D12" i="2"/>
  <c r="D7" i="1" l="1"/>
  <c r="D12" i="1" l="1"/>
</calcChain>
</file>

<file path=xl/comments1.xml><?xml version="1.0" encoding="utf-8"?>
<comments xmlns="http://schemas.openxmlformats.org/spreadsheetml/2006/main">
  <authors>
    <author>Anne-Céline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Anne-Céline:</t>
        </r>
        <r>
          <rPr>
            <sz val="9"/>
            <color indexed="81"/>
            <rFont val="Tahoma"/>
            <family val="2"/>
          </rPr>
          <t xml:space="preserve">
Cases à compléter</t>
        </r>
      </text>
    </comment>
  </commentList>
</comments>
</file>

<file path=xl/sharedStrings.xml><?xml version="1.0" encoding="utf-8"?>
<sst xmlns="http://schemas.openxmlformats.org/spreadsheetml/2006/main" count="75" uniqueCount="67">
  <si>
    <t>Peaux :</t>
  </si>
  <si>
    <t>Laine :</t>
  </si>
  <si>
    <t>Argile :</t>
  </si>
  <si>
    <t>Pierre de taille</t>
  </si>
  <si>
    <t>Argile</t>
  </si>
  <si>
    <t>Qt</t>
  </si>
  <si>
    <t>PU</t>
  </si>
  <si>
    <t>prix /pm</t>
  </si>
  <si>
    <t>nombre de pan de murailles (PM) à construires :</t>
  </si>
  <si>
    <t>Prix total</t>
  </si>
  <si>
    <t>QT totale</t>
  </si>
  <si>
    <t>Ouvrier</t>
  </si>
  <si>
    <t>Production de Pierres</t>
  </si>
  <si>
    <t xml:space="preserve">rendements </t>
  </si>
  <si>
    <t>2.1 qx pierre/travailleur</t>
  </si>
  <si>
    <t>Valeurs initiale</t>
  </si>
  <si>
    <t>Valeurs finale</t>
  </si>
  <si>
    <t>valeurs à atteindre</t>
  </si>
  <si>
    <t>1- TEST DES VALEURS</t>
  </si>
  <si>
    <t>PRODUITS A DEPENSER :</t>
  </si>
  <si>
    <t>Cour mini d'un produit</t>
  </si>
  <si>
    <t>écus</t>
  </si>
  <si>
    <t xml:space="preserve">écus </t>
  </si>
  <si>
    <t>2- VALEURS à INVESTIR</t>
  </si>
  <si>
    <t>3- Calcul du prestige total</t>
  </si>
  <si>
    <t>Prestige de la province</t>
  </si>
  <si>
    <t>Prestige : 5,00</t>
  </si>
  <si>
    <t>Ce niveau de prestige entraine un bonus de +100% pour les armées du Comté.</t>
  </si>
  <si>
    <t>Fêtes</t>
  </si>
  <si>
    <t>Prise en compte dans 5 jours.</t>
  </si>
  <si>
    <t>Valeur en cours : 451,56 écus</t>
  </si>
  <si>
    <t>Derniers événements :</t>
  </si>
  <si>
    <t>Gérer les dépenses</t>
  </si>
  <si>
    <t>Satisfaction du peuple</t>
  </si>
  <si>
    <t>Prise en compte dans 7 jours.</t>
  </si>
  <si>
    <t>Sondage du 1463-04-22</t>
  </si>
  <si>
    <t>Sondage du 1463-04-10</t>
  </si>
  <si>
    <t>Sondage du 1463-03-29</t>
  </si>
  <si>
    <t>Sondage du 1463-03-17</t>
  </si>
  <si>
    <t>Sondage du 1463-03-05</t>
  </si>
  <si>
    <t>Sondage du 1463-02-21</t>
  </si>
  <si>
    <t>Sondage du 1463-02-09</t>
  </si>
  <si>
    <t>Sondage du 1463-01-28</t>
  </si>
  <si>
    <t>Sondage du 1463-01-16</t>
  </si>
  <si>
    <t>Sondage du 1463-01-04</t>
  </si>
  <si>
    <t>Sondage du 1462-12-23</t>
  </si>
  <si>
    <t>Noblesse</t>
  </si>
  <si>
    <t>Prise en compte dans 25 jours.</t>
  </si>
  <si>
    <t>Événements de jeu</t>
  </si>
  <si>
    <t>Aucun.</t>
  </si>
  <si>
    <t>1463-03-03 : Fêtes =</t>
  </si>
  <si>
    <t>1463-03-13 : Fêtes =</t>
  </si>
  <si>
    <t>1463-03-23 : Fêtes =</t>
  </si>
  <si>
    <t>1463-04-02 : Fêtes =</t>
  </si>
  <si>
    <t>1463-04-12 : Fêtes =</t>
  </si>
  <si>
    <t>1463-04-22 : Fêtes =</t>
  </si>
  <si>
    <t>1463-03-05 : Satisfaction du peuple =</t>
  </si>
  <si>
    <t>1463-03-17 : Satisfaction du peuple =</t>
  </si>
  <si>
    <t>1463-03-29 : Satisfaction du peuple =</t>
  </si>
  <si>
    <t>1463-04-10 : Satisfaction du peuple =</t>
  </si>
  <si>
    <t>1463-04-22 : Satisfaction du peuple =</t>
  </si>
  <si>
    <t>1463-03-23 : Noblesse =</t>
  </si>
  <si>
    <t>1463-04-22 : Noblesse =</t>
  </si>
  <si>
    <t>PRESTIGE :</t>
  </si>
  <si>
    <t xml:space="preserve">2 - faire la manip suivante : </t>
  </si>
  <si>
    <t>1- Copier la page prestige  dans la colone bleue en dessous</t>
  </si>
  <si>
    <t>Sélectionner la colone bleue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</si>
</sst>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7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3" fontId="4" fillId="2" borderId="0" xfId="1" applyNumberFormat="1" applyFont="1" applyAlignment="1">
      <alignment horizontal="right"/>
    </xf>
    <xf numFmtId="0" fontId="4" fillId="2" borderId="0" xfId="1" applyFont="1" applyAlignment="1">
      <alignment horizontal="center"/>
    </xf>
    <xf numFmtId="1" fontId="0" fillId="0" borderId="0" xfId="0" applyNumberFormat="1"/>
    <xf numFmtId="0" fontId="9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0" xfId="0" applyFont="1" applyBorder="1"/>
    <xf numFmtId="2" fontId="5" fillId="0" borderId="0" xfId="0" applyNumberFormat="1" applyFont="1" applyBorder="1"/>
    <xf numFmtId="0" fontId="8" fillId="0" borderId="0" xfId="0" applyFont="1" applyBorder="1"/>
    <xf numFmtId="2" fontId="5" fillId="0" borderId="7" xfId="0" applyNumberFormat="1" applyFont="1" applyBorder="1"/>
    <xf numFmtId="0" fontId="0" fillId="0" borderId="2" xfId="0" applyBorder="1"/>
    <xf numFmtId="0" fontId="0" fillId="0" borderId="4" xfId="0" applyBorder="1"/>
    <xf numFmtId="2" fontId="5" fillId="0" borderId="8" xfId="0" applyNumberFormat="1" applyFont="1" applyBorder="1"/>
    <xf numFmtId="0" fontId="0" fillId="0" borderId="6" xfId="0" applyBorder="1"/>
    <xf numFmtId="0" fontId="10" fillId="4" borderId="9" xfId="0" applyFont="1" applyFill="1" applyBorder="1"/>
    <xf numFmtId="0" fontId="7" fillId="4" borderId="10" xfId="0" applyFont="1" applyFill="1" applyBorder="1"/>
    <xf numFmtId="1" fontId="7" fillId="4" borderId="11" xfId="0" applyNumberFormat="1" applyFont="1" applyFill="1" applyBorder="1"/>
    <xf numFmtId="0" fontId="5" fillId="0" borderId="0" xfId="0" applyFont="1" applyFill="1" applyBorder="1"/>
    <xf numFmtId="2" fontId="7" fillId="0" borderId="0" xfId="0" applyNumberFormat="1" applyFont="1" applyAlignment="1">
      <alignment horizontal="center"/>
    </xf>
    <xf numFmtId="0" fontId="16" fillId="3" borderId="9" xfId="3" applyFont="1" applyBorder="1"/>
    <xf numFmtId="0" fontId="16" fillId="3" borderId="10" xfId="3" applyFont="1" applyBorder="1"/>
    <xf numFmtId="0" fontId="16" fillId="3" borderId="11" xfId="3" applyFont="1" applyBorder="1"/>
    <xf numFmtId="0" fontId="0" fillId="5" borderId="0" xfId="0" applyFill="1" applyProtection="1">
      <protection locked="0"/>
    </xf>
    <xf numFmtId="2" fontId="5" fillId="5" borderId="0" xfId="0" applyNumberFormat="1" applyFont="1" applyFill="1" applyProtection="1">
      <protection locked="0"/>
    </xf>
    <xf numFmtId="2" fontId="0" fillId="5" borderId="0" xfId="0" applyNumberFormat="1" applyFill="1" applyProtection="1">
      <protection locked="0"/>
    </xf>
    <xf numFmtId="175" fontId="0" fillId="5" borderId="0" xfId="2" applyNumberFormat="1" applyFont="1" applyFill="1" applyProtection="1">
      <protection locked="0"/>
    </xf>
    <xf numFmtId="0" fontId="13" fillId="5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5" borderId="0" xfId="0" applyFont="1" applyFill="1" applyAlignment="1" applyProtection="1">
      <alignment vertical="center"/>
      <protection locked="0"/>
    </xf>
    <xf numFmtId="0" fontId="15" fillId="5" borderId="0" xfId="4" applyFill="1" applyProtection="1">
      <protection locked="0"/>
    </xf>
  </cellXfs>
  <cellStyles count="5">
    <cellStyle name="Accent3" xfId="3" builtinId="37"/>
    <cellStyle name="Lien hypertexte" xfId="4" builtinId="8"/>
    <cellStyle name="Milliers" xfId="2" builtinId="3"/>
    <cellStyle name="Normal" xfId="0" builtinId="0"/>
    <cellStyle name="Satisfaisant" xfId="1" builtinId="26"/>
  </cellStyles>
  <dxfs count="2">
    <dxf>
      <fill>
        <patternFill>
          <bgColor theme="6" tint="0.39994506668294322"/>
        </patternFill>
      </fill>
    </dxf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40903</xdr:rowOff>
    </xdr:from>
    <xdr:to>
      <xdr:col>12</xdr:col>
      <xdr:colOff>385775</xdr:colOff>
      <xdr:row>43</xdr:row>
      <xdr:rowOff>145678</xdr:rowOff>
    </xdr:to>
    <xdr:grpSp>
      <xdr:nvGrpSpPr>
        <xdr:cNvPr id="10" name="Groupe 9"/>
        <xdr:cNvGrpSpPr/>
      </xdr:nvGrpSpPr>
      <xdr:grpSpPr>
        <a:xfrm>
          <a:off x="0" y="5879168"/>
          <a:ext cx="11076187" cy="2962275"/>
          <a:chOff x="7244802" y="2796669"/>
          <a:chExt cx="15448201" cy="4283994"/>
        </a:xfrm>
      </xdr:grpSpPr>
      <xdr:pic>
        <xdr:nvPicPr>
          <xdr:cNvPr id="2" name="Image 1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3783" t="39178" r="17829" b="19323"/>
          <a:stretch/>
        </xdr:blipFill>
        <xdr:spPr>
          <a:xfrm>
            <a:off x="7244802" y="2796669"/>
            <a:ext cx="5177118" cy="4261836"/>
          </a:xfrm>
          <a:prstGeom prst="rect">
            <a:avLst/>
          </a:prstGeom>
        </xdr:spPr>
      </xdr:pic>
      <xdr:pic>
        <xdr:nvPicPr>
          <xdr:cNvPr id="3" name="Image 2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61282" t="38457" r="10773" b="21669"/>
          <a:stretch/>
        </xdr:blipFill>
        <xdr:spPr>
          <a:xfrm>
            <a:off x="12412114" y="2931139"/>
            <a:ext cx="5109883" cy="4096549"/>
          </a:xfrm>
          <a:prstGeom prst="rect">
            <a:avLst/>
          </a:prstGeom>
        </xdr:spPr>
      </xdr:pic>
      <xdr:pic>
        <xdr:nvPicPr>
          <xdr:cNvPr id="4" name="Image 3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61466" t="37712" r="10879" b="21547"/>
          <a:stretch/>
        </xdr:blipFill>
        <xdr:spPr>
          <a:xfrm>
            <a:off x="17636094" y="2882241"/>
            <a:ext cx="5056909" cy="4198422"/>
          </a:xfrm>
          <a:prstGeom prst="rect">
            <a:avLst/>
          </a:prstGeom>
        </xdr:spPr>
      </xdr:pic>
      <xdr:sp macro="" textlink="">
        <xdr:nvSpPr>
          <xdr:cNvPr id="5" name="Ellipse 4"/>
          <xdr:cNvSpPr/>
        </xdr:nvSpPr>
        <xdr:spPr>
          <a:xfrm>
            <a:off x="10559143" y="6449785"/>
            <a:ext cx="843642" cy="46264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6" name="Ellipse 5"/>
          <xdr:cNvSpPr/>
        </xdr:nvSpPr>
        <xdr:spPr>
          <a:xfrm>
            <a:off x="7532991" y="4071767"/>
            <a:ext cx="843642" cy="46264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7" name="Ellipse 6"/>
          <xdr:cNvSpPr/>
        </xdr:nvSpPr>
        <xdr:spPr>
          <a:xfrm>
            <a:off x="12687300" y="4414156"/>
            <a:ext cx="843642" cy="46264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8" name="Ellipse 7"/>
          <xdr:cNvSpPr/>
        </xdr:nvSpPr>
        <xdr:spPr>
          <a:xfrm>
            <a:off x="15751628" y="6403521"/>
            <a:ext cx="843642" cy="46264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9" name="Ellipse 8"/>
          <xdr:cNvSpPr/>
        </xdr:nvSpPr>
        <xdr:spPr>
          <a:xfrm>
            <a:off x="21673456" y="6474278"/>
            <a:ext cx="843642" cy="46264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0</xdr:col>
      <xdr:colOff>105336</xdr:colOff>
      <xdr:row>20</xdr:row>
      <xdr:rowOff>134472</xdr:rowOff>
    </xdr:from>
    <xdr:to>
      <xdr:col>11</xdr:col>
      <xdr:colOff>624728</xdr:colOff>
      <xdr:row>28</xdr:row>
      <xdr:rowOff>48746</xdr:rowOff>
    </xdr:to>
    <xdr:grpSp>
      <xdr:nvGrpSpPr>
        <xdr:cNvPr id="14" name="Groupe 13"/>
        <xdr:cNvGrpSpPr/>
      </xdr:nvGrpSpPr>
      <xdr:grpSpPr>
        <a:xfrm>
          <a:off x="105336" y="4448737"/>
          <a:ext cx="10447804" cy="1438274"/>
          <a:chOff x="5285255" y="1075765"/>
          <a:chExt cx="10447804" cy="1438274"/>
        </a:xfrm>
      </xdr:grpSpPr>
      <xdr:pic>
        <xdr:nvPicPr>
          <xdr:cNvPr id="11" name="Image 10"/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t="2224" r="33219" b="82775"/>
          <a:stretch/>
        </xdr:blipFill>
        <xdr:spPr>
          <a:xfrm>
            <a:off x="5285255" y="1186332"/>
            <a:ext cx="10447804" cy="1327707"/>
          </a:xfrm>
          <a:prstGeom prst="rect">
            <a:avLst/>
          </a:prstGeom>
        </xdr:spPr>
      </xdr:pic>
      <xdr:sp macro="" textlink="">
        <xdr:nvSpPr>
          <xdr:cNvPr id="12" name="Ellipse 11"/>
          <xdr:cNvSpPr/>
        </xdr:nvSpPr>
        <xdr:spPr>
          <a:xfrm>
            <a:off x="8292353" y="1075765"/>
            <a:ext cx="604882" cy="36721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3" name="Ellipse 12"/>
          <xdr:cNvSpPr/>
        </xdr:nvSpPr>
        <xdr:spPr>
          <a:xfrm>
            <a:off x="10629899" y="1351429"/>
            <a:ext cx="604882" cy="609600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sroyaumes.com/EcranPrincipalAjax.php?l=7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lesroyaumes.com/EcranPrincipalAjax.php?l=7" TargetMode="External"/><Relationship Id="rId7" Type="http://schemas.openxmlformats.org/officeDocument/2006/relationships/hyperlink" Target="http://www.lesroyaumes.com/EcranPrincipalAjax.php?l=7" TargetMode="External"/><Relationship Id="rId12" Type="http://schemas.openxmlformats.org/officeDocument/2006/relationships/hyperlink" Target="http://www.lesroyaumes.com/EcranPrincipalAjax.php?l=7" TargetMode="External"/><Relationship Id="rId2" Type="http://schemas.openxmlformats.org/officeDocument/2006/relationships/hyperlink" Target="http://www.lesroyaumes.com/EcranPrincipalAjax.php?l=7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www.lesroyaumes.com/EcranPrincipalAjax.php?l=7" TargetMode="External"/><Relationship Id="rId6" Type="http://schemas.openxmlformats.org/officeDocument/2006/relationships/hyperlink" Target="http://www.lesroyaumes.com/EcranPrincipalAjax.php?l=7" TargetMode="External"/><Relationship Id="rId11" Type="http://schemas.openxmlformats.org/officeDocument/2006/relationships/hyperlink" Target="http://www.lesroyaumes.com/EcranPrincipalAjax.php?l=7" TargetMode="External"/><Relationship Id="rId5" Type="http://schemas.openxmlformats.org/officeDocument/2006/relationships/hyperlink" Target="http://www.lesroyaumes.com/EcranPrincipalAjax.php?l=7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lesroyaumes.com/EcranPrincipalAjax.php?l=7" TargetMode="External"/><Relationship Id="rId4" Type="http://schemas.openxmlformats.org/officeDocument/2006/relationships/hyperlink" Target="http://www.lesroyaumes.com/EcranPrincipalAjax.php?l=7" TargetMode="External"/><Relationship Id="rId9" Type="http://schemas.openxmlformats.org/officeDocument/2006/relationships/hyperlink" Target="http://www.lesroyaumes.com/EcranPrincipalAjax.php?l=7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9"/>
  <sheetViews>
    <sheetView showGridLines="0" tabSelected="1" zoomScale="85" zoomScaleNormal="85" workbookViewId="0">
      <selection activeCell="B60" sqref="B60"/>
    </sheetView>
  </sheetViews>
  <sheetFormatPr baseColWidth="10" defaultRowHeight="15" x14ac:dyDescent="0.25"/>
  <cols>
    <col min="1" max="1" width="14.42578125" bestFit="1" customWidth="1"/>
    <col min="5" max="5" width="28.28515625" bestFit="1" customWidth="1"/>
    <col min="6" max="6" width="14.85546875" bestFit="1" customWidth="1"/>
  </cols>
  <sheetData>
    <row r="1" spans="1:5" ht="26.25" x14ac:dyDescent="0.4">
      <c r="A1" s="8" t="s">
        <v>18</v>
      </c>
      <c r="E1" s="1"/>
    </row>
    <row r="2" spans="1:5" x14ac:dyDescent="0.25">
      <c r="A2" t="s">
        <v>20</v>
      </c>
      <c r="D2" s="29">
        <v>200</v>
      </c>
      <c r="E2" t="s">
        <v>22</v>
      </c>
    </row>
    <row r="3" spans="1:5" ht="15.75" thickBot="1" x14ac:dyDescent="0.3">
      <c r="A3" t="s">
        <v>15</v>
      </c>
      <c r="D3" s="30">
        <v>200</v>
      </c>
    </row>
    <row r="4" spans="1:5" x14ac:dyDescent="0.25">
      <c r="A4" s="10" t="s">
        <v>2</v>
      </c>
      <c r="B4" s="16">
        <f>D4-D3</f>
        <v>300</v>
      </c>
      <c r="C4" s="17" t="s">
        <v>21</v>
      </c>
      <c r="D4" s="31">
        <v>500</v>
      </c>
      <c r="E4" s="15" t="s">
        <v>2</v>
      </c>
    </row>
    <row r="5" spans="1:5" x14ac:dyDescent="0.25">
      <c r="A5" s="11" t="s">
        <v>0</v>
      </c>
      <c r="B5" s="14">
        <f t="shared" ref="B5:B6" si="0">D5-D4</f>
        <v>-310</v>
      </c>
      <c r="C5" s="18" t="s">
        <v>21</v>
      </c>
      <c r="D5" s="31">
        <v>190</v>
      </c>
      <c r="E5" s="15" t="s">
        <v>0</v>
      </c>
    </row>
    <row r="6" spans="1:5" ht="15.75" thickBot="1" x14ac:dyDescent="0.3">
      <c r="A6" s="12" t="s">
        <v>1</v>
      </c>
      <c r="B6" s="19">
        <f t="shared" si="0"/>
        <v>10</v>
      </c>
      <c r="C6" s="20" t="s">
        <v>21</v>
      </c>
      <c r="D6" s="29">
        <v>200</v>
      </c>
      <c r="E6" s="15" t="s">
        <v>1</v>
      </c>
    </row>
    <row r="7" spans="1:5" x14ac:dyDescent="0.25">
      <c r="A7" s="13" t="s">
        <v>16</v>
      </c>
      <c r="D7" s="30">
        <f>D6</f>
        <v>200</v>
      </c>
      <c r="E7" s="1"/>
    </row>
    <row r="9" spans="1:5" ht="26.25" x14ac:dyDescent="0.4">
      <c r="A9" s="8" t="s">
        <v>23</v>
      </c>
    </row>
    <row r="10" spans="1:5" x14ac:dyDescent="0.25">
      <c r="A10" s="25" t="str">
        <f>IF(MAX(B4:B6)&gt;D2,"INVESTIR","NE PAS INVESTIR")</f>
        <v>INVESTIR</v>
      </c>
      <c r="B10" s="25"/>
      <c r="C10" s="25"/>
      <c r="D10" s="25"/>
      <c r="E10" s="24"/>
    </row>
    <row r="11" spans="1:5" ht="15.75" thickBot="1" x14ac:dyDescent="0.3">
      <c r="A11" s="9" t="s">
        <v>17</v>
      </c>
      <c r="D11" s="32">
        <v>180000</v>
      </c>
    </row>
    <row r="12" spans="1:5" ht="15.75" thickBot="1" x14ac:dyDescent="0.3">
      <c r="A12" s="21" t="s">
        <v>19</v>
      </c>
      <c r="B12" s="22"/>
      <c r="C12" s="22" t="str">
        <f>VLOOKUP(MAX(B4:B6),B4:E6,4,FALSE)</f>
        <v>Argile :</v>
      </c>
      <c r="D12" s="23">
        <f>ROUNDUP((D11-D7)/MAX(B4:B6),0)</f>
        <v>600</v>
      </c>
    </row>
    <row r="16" spans="1:5" ht="15.75" thickBot="1" x14ac:dyDescent="0.3"/>
    <row r="17" spans="1:7" ht="27" thickBot="1" x14ac:dyDescent="0.45">
      <c r="A17" s="8" t="s">
        <v>24</v>
      </c>
      <c r="E17" s="26" t="s">
        <v>63</v>
      </c>
      <c r="F17" s="27"/>
      <c r="G17" s="28">
        <f>SUM(B62:B113)+2.5</f>
        <v>5.0499999999999989</v>
      </c>
    </row>
    <row r="19" spans="1:7" x14ac:dyDescent="0.25">
      <c r="A19" t="s">
        <v>65</v>
      </c>
    </row>
    <row r="20" spans="1:7" x14ac:dyDescent="0.25">
      <c r="A20" t="s">
        <v>64</v>
      </c>
    </row>
    <row r="21" spans="1:7" x14ac:dyDescent="0.25">
      <c r="B21" t="s">
        <v>66</v>
      </c>
    </row>
    <row r="45" spans="1:2" ht="31.5" x14ac:dyDescent="0.25">
      <c r="A45" s="33" t="s">
        <v>25</v>
      </c>
      <c r="B45" s="34"/>
    </row>
    <row r="46" spans="1:2" x14ac:dyDescent="0.25">
      <c r="A46" s="29"/>
      <c r="B46" s="34"/>
    </row>
    <row r="47" spans="1:2" x14ac:dyDescent="0.25">
      <c r="A47" s="29"/>
      <c r="B47" s="34"/>
    </row>
    <row r="48" spans="1:2" x14ac:dyDescent="0.25">
      <c r="A48" s="29" t="s">
        <v>26</v>
      </c>
      <c r="B48" s="34"/>
    </row>
    <row r="49" spans="1:2" x14ac:dyDescent="0.25">
      <c r="A49" s="29"/>
      <c r="B49" s="34"/>
    </row>
    <row r="50" spans="1:2" x14ac:dyDescent="0.25">
      <c r="A50" s="29" t="s">
        <v>27</v>
      </c>
      <c r="B50" s="34"/>
    </row>
    <row r="51" spans="1:2" x14ac:dyDescent="0.25">
      <c r="A51" s="29"/>
      <c r="B51" s="34"/>
    </row>
    <row r="52" spans="1:2" x14ac:dyDescent="0.25">
      <c r="A52" s="29"/>
      <c r="B52" s="34"/>
    </row>
    <row r="53" spans="1:2" x14ac:dyDescent="0.25">
      <c r="A53" s="29"/>
      <c r="B53" s="34"/>
    </row>
    <row r="54" spans="1:2" x14ac:dyDescent="0.25">
      <c r="A54" s="29"/>
      <c r="B54" s="34"/>
    </row>
    <row r="55" spans="1:2" ht="23.25" x14ac:dyDescent="0.25">
      <c r="A55" s="35" t="s">
        <v>28</v>
      </c>
      <c r="B55" s="34"/>
    </row>
    <row r="56" spans="1:2" x14ac:dyDescent="0.25">
      <c r="A56" s="29"/>
      <c r="B56" s="34"/>
    </row>
    <row r="57" spans="1:2" x14ac:dyDescent="0.25">
      <c r="A57" s="29" t="s">
        <v>29</v>
      </c>
      <c r="B57" s="34"/>
    </row>
    <row r="58" spans="1:2" x14ac:dyDescent="0.25">
      <c r="A58" s="29"/>
      <c r="B58" s="34"/>
    </row>
    <row r="59" spans="1:2" x14ac:dyDescent="0.25">
      <c r="A59" s="29" t="s">
        <v>30</v>
      </c>
      <c r="B59" s="34"/>
    </row>
    <row r="60" spans="1:2" x14ac:dyDescent="0.25">
      <c r="A60" s="29"/>
      <c r="B60" s="34"/>
    </row>
    <row r="61" spans="1:2" x14ac:dyDescent="0.25">
      <c r="A61" s="29" t="s">
        <v>31</v>
      </c>
      <c r="B61" s="34"/>
    </row>
    <row r="62" spans="1:2" x14ac:dyDescent="0.25">
      <c r="A62" s="29" t="s">
        <v>50</v>
      </c>
      <c r="B62" s="34">
        <v>0.25</v>
      </c>
    </row>
    <row r="63" spans="1:2" x14ac:dyDescent="0.25">
      <c r="A63" s="29" t="s">
        <v>51</v>
      </c>
      <c r="B63" s="34">
        <v>0.12</v>
      </c>
    </row>
    <row r="64" spans="1:2" x14ac:dyDescent="0.25">
      <c r="A64" s="29" t="s">
        <v>52</v>
      </c>
      <c r="B64" s="34">
        <v>0.2</v>
      </c>
    </row>
    <row r="65" spans="1:2" x14ac:dyDescent="0.25">
      <c r="A65" s="29" t="s">
        <v>53</v>
      </c>
      <c r="B65" s="34">
        <v>1</v>
      </c>
    </row>
    <row r="66" spans="1:2" x14ac:dyDescent="0.25">
      <c r="A66" s="29" t="s">
        <v>54</v>
      </c>
      <c r="B66" s="34">
        <v>0.89</v>
      </c>
    </row>
    <row r="67" spans="1:2" x14ac:dyDescent="0.25">
      <c r="A67" s="29" t="s">
        <v>55</v>
      </c>
      <c r="B67" s="34">
        <v>0.73</v>
      </c>
    </row>
    <row r="68" spans="1:2" x14ac:dyDescent="0.25">
      <c r="A68" s="29"/>
      <c r="B68" s="34"/>
    </row>
    <row r="69" spans="1:2" x14ac:dyDescent="0.25">
      <c r="A69" s="36" t="s">
        <v>32</v>
      </c>
      <c r="B69" s="34"/>
    </row>
    <row r="70" spans="1:2" x14ac:dyDescent="0.25">
      <c r="A70" s="29"/>
      <c r="B70" s="34"/>
    </row>
    <row r="71" spans="1:2" x14ac:dyDescent="0.25">
      <c r="A71" s="29"/>
      <c r="B71" s="34"/>
    </row>
    <row r="72" spans="1:2" x14ac:dyDescent="0.25">
      <c r="A72" s="29"/>
      <c r="B72" s="34"/>
    </row>
    <row r="73" spans="1:2" x14ac:dyDescent="0.25">
      <c r="A73" s="29"/>
      <c r="B73" s="34"/>
    </row>
    <row r="74" spans="1:2" ht="23.25" x14ac:dyDescent="0.25">
      <c r="A74" s="35" t="s">
        <v>33</v>
      </c>
      <c r="B74" s="34"/>
    </row>
    <row r="75" spans="1:2" x14ac:dyDescent="0.25">
      <c r="A75" s="29"/>
      <c r="B75" s="34"/>
    </row>
    <row r="76" spans="1:2" x14ac:dyDescent="0.25">
      <c r="A76" s="29" t="s">
        <v>34</v>
      </c>
      <c r="B76" s="34"/>
    </row>
    <row r="77" spans="1:2" x14ac:dyDescent="0.25">
      <c r="A77" s="29"/>
      <c r="B77" s="34"/>
    </row>
    <row r="78" spans="1:2" x14ac:dyDescent="0.25">
      <c r="A78" s="29" t="s">
        <v>31</v>
      </c>
      <c r="B78" s="34"/>
    </row>
    <row r="79" spans="1:2" x14ac:dyDescent="0.25">
      <c r="A79" s="29" t="s">
        <v>56</v>
      </c>
      <c r="B79" s="34">
        <v>-0.45</v>
      </c>
    </row>
    <row r="80" spans="1:2" x14ac:dyDescent="0.25">
      <c r="A80" s="29" t="s">
        <v>57</v>
      </c>
      <c r="B80" s="34">
        <v>0.11</v>
      </c>
    </row>
    <row r="81" spans="1:2" x14ac:dyDescent="0.25">
      <c r="A81" s="29" t="s">
        <v>58</v>
      </c>
      <c r="B81" s="34">
        <v>-0.47</v>
      </c>
    </row>
    <row r="82" spans="1:2" x14ac:dyDescent="0.25">
      <c r="A82" s="29" t="s">
        <v>59</v>
      </c>
      <c r="B82" s="34">
        <v>-0.1</v>
      </c>
    </row>
    <row r="83" spans="1:2" x14ac:dyDescent="0.25">
      <c r="A83" s="29" t="s">
        <v>60</v>
      </c>
      <c r="B83" s="34">
        <v>0.05</v>
      </c>
    </row>
    <row r="84" spans="1:2" x14ac:dyDescent="0.25">
      <c r="A84" s="36" t="s">
        <v>35</v>
      </c>
      <c r="B84" s="34"/>
    </row>
    <row r="85" spans="1:2" x14ac:dyDescent="0.25">
      <c r="A85" s="36" t="s">
        <v>36</v>
      </c>
      <c r="B85" s="34"/>
    </row>
    <row r="86" spans="1:2" x14ac:dyDescent="0.25">
      <c r="A86" s="36" t="s">
        <v>37</v>
      </c>
      <c r="B86" s="34"/>
    </row>
    <row r="87" spans="1:2" x14ac:dyDescent="0.25">
      <c r="A87" s="36" t="s">
        <v>38</v>
      </c>
      <c r="B87" s="34"/>
    </row>
    <row r="88" spans="1:2" x14ac:dyDescent="0.25">
      <c r="A88" s="36" t="s">
        <v>39</v>
      </c>
      <c r="B88" s="34"/>
    </row>
    <row r="89" spans="1:2" x14ac:dyDescent="0.25">
      <c r="A89" s="36" t="s">
        <v>40</v>
      </c>
      <c r="B89" s="34"/>
    </row>
    <row r="90" spans="1:2" x14ac:dyDescent="0.25">
      <c r="A90" s="36" t="s">
        <v>41</v>
      </c>
      <c r="B90" s="34"/>
    </row>
    <row r="91" spans="1:2" x14ac:dyDescent="0.25">
      <c r="A91" s="36" t="s">
        <v>42</v>
      </c>
      <c r="B91" s="34"/>
    </row>
    <row r="92" spans="1:2" x14ac:dyDescent="0.25">
      <c r="A92" s="36" t="s">
        <v>43</v>
      </c>
      <c r="B92" s="34"/>
    </row>
    <row r="93" spans="1:2" x14ac:dyDescent="0.25">
      <c r="A93" s="36" t="s">
        <v>44</v>
      </c>
      <c r="B93" s="34"/>
    </row>
    <row r="94" spans="1:2" x14ac:dyDescent="0.25">
      <c r="A94" s="36" t="s">
        <v>45</v>
      </c>
      <c r="B94" s="34"/>
    </row>
    <row r="95" spans="1:2" x14ac:dyDescent="0.25">
      <c r="A95" s="29"/>
      <c r="B95" s="34"/>
    </row>
    <row r="96" spans="1:2" x14ac:dyDescent="0.25">
      <c r="A96" s="29"/>
      <c r="B96" s="34"/>
    </row>
    <row r="97" spans="1:2" x14ac:dyDescent="0.25">
      <c r="A97" s="29"/>
      <c r="B97" s="34"/>
    </row>
    <row r="98" spans="1:2" x14ac:dyDescent="0.25">
      <c r="A98" s="29"/>
      <c r="B98" s="34"/>
    </row>
    <row r="99" spans="1:2" ht="23.25" x14ac:dyDescent="0.25">
      <c r="A99" s="35" t="s">
        <v>46</v>
      </c>
      <c r="B99" s="34"/>
    </row>
    <row r="100" spans="1:2" x14ac:dyDescent="0.25">
      <c r="A100" s="29"/>
      <c r="B100" s="34"/>
    </row>
    <row r="101" spans="1:2" x14ac:dyDescent="0.25">
      <c r="A101" s="29" t="s">
        <v>47</v>
      </c>
      <c r="B101" s="34"/>
    </row>
    <row r="102" spans="1:2" x14ac:dyDescent="0.25">
      <c r="A102" s="29"/>
      <c r="B102" s="34"/>
    </row>
    <row r="103" spans="1:2" x14ac:dyDescent="0.25">
      <c r="A103" s="29" t="s">
        <v>31</v>
      </c>
      <c r="B103" s="34"/>
    </row>
    <row r="104" spans="1:2" x14ac:dyDescent="0.25">
      <c r="A104" s="29" t="s">
        <v>61</v>
      </c>
      <c r="B104" s="34">
        <v>7.0000000000000007E-2</v>
      </c>
    </row>
    <row r="105" spans="1:2" x14ac:dyDescent="0.25">
      <c r="A105" s="29" t="s">
        <v>62</v>
      </c>
      <c r="B105" s="34">
        <v>0.15</v>
      </c>
    </row>
    <row r="106" spans="1:2" x14ac:dyDescent="0.25">
      <c r="A106" s="29"/>
      <c r="B106" s="34"/>
    </row>
    <row r="107" spans="1:2" x14ac:dyDescent="0.25">
      <c r="A107" s="29"/>
      <c r="B107" s="34"/>
    </row>
    <row r="108" spans="1:2" x14ac:dyDescent="0.25">
      <c r="A108" s="29"/>
      <c r="B108" s="34"/>
    </row>
    <row r="109" spans="1:2" x14ac:dyDescent="0.25">
      <c r="A109" s="29"/>
      <c r="B109" s="34"/>
    </row>
    <row r="110" spans="1:2" ht="23.25" x14ac:dyDescent="0.25">
      <c r="A110" s="35" t="s">
        <v>48</v>
      </c>
      <c r="B110" s="34"/>
    </row>
    <row r="111" spans="1:2" x14ac:dyDescent="0.25">
      <c r="A111" s="29"/>
      <c r="B111" s="34"/>
    </row>
    <row r="112" spans="1:2" x14ac:dyDescent="0.25">
      <c r="A112" s="29" t="s">
        <v>31</v>
      </c>
      <c r="B112" s="34"/>
    </row>
    <row r="113" spans="1:2" x14ac:dyDescent="0.25">
      <c r="A113" s="29" t="s">
        <v>49</v>
      </c>
      <c r="B113" s="34"/>
    </row>
    <row r="114" spans="1:2" x14ac:dyDescent="0.25">
      <c r="A114" s="29"/>
      <c r="B114" s="34"/>
    </row>
    <row r="115" spans="1:2" x14ac:dyDescent="0.25">
      <c r="A115" s="29"/>
      <c r="B115" s="34"/>
    </row>
    <row r="116" spans="1:2" x14ac:dyDescent="0.25">
      <c r="A116" s="29"/>
      <c r="B116" s="34"/>
    </row>
    <row r="117" spans="1:2" x14ac:dyDescent="0.25">
      <c r="A117" s="29"/>
      <c r="B117" s="34"/>
    </row>
    <row r="118" spans="1:2" x14ac:dyDescent="0.25">
      <c r="A118" s="29"/>
      <c r="B118" s="34"/>
    </row>
    <row r="119" spans="1:2" x14ac:dyDescent="0.25">
      <c r="A119" s="29"/>
      <c r="B119" s="34"/>
    </row>
  </sheetData>
  <sheetProtection selectLockedCells="1"/>
  <mergeCells count="1">
    <mergeCell ref="A10:D10"/>
  </mergeCells>
  <conditionalFormatting sqref="B4:B6">
    <cfRule type="cellIs" dxfId="1" priority="9" operator="lessThan">
      <formula>$D$2</formula>
    </cfRule>
  </conditionalFormatting>
  <conditionalFormatting sqref="B4:B6">
    <cfRule type="cellIs" dxfId="0" priority="10" operator="greaterThan">
      <formula>$D$2</formula>
    </cfRule>
  </conditionalFormatting>
  <hyperlinks>
    <hyperlink ref="A69" r:id="rId1" display="http://www.lesroyaumes.com/EcranPrincipalAjax.php?l=7"/>
    <hyperlink ref="A84" r:id="rId2" display="http://www.lesroyaumes.com/EcranPrincipalAjax.php?l=7"/>
    <hyperlink ref="A85" r:id="rId3" display="http://www.lesroyaumes.com/EcranPrincipalAjax.php?l=7"/>
    <hyperlink ref="A86" r:id="rId4" display="http://www.lesroyaumes.com/EcranPrincipalAjax.php?l=7"/>
    <hyperlink ref="A87" r:id="rId5" display="http://www.lesroyaumes.com/EcranPrincipalAjax.php?l=7"/>
    <hyperlink ref="A88" r:id="rId6" display="http://www.lesroyaumes.com/EcranPrincipalAjax.php?l=7"/>
    <hyperlink ref="A89" r:id="rId7" display="http://www.lesroyaumes.com/EcranPrincipalAjax.php?l=7"/>
    <hyperlink ref="A90" r:id="rId8" display="http://www.lesroyaumes.com/EcranPrincipalAjax.php?l=7"/>
    <hyperlink ref="A91" r:id="rId9" display="http://www.lesroyaumes.com/EcranPrincipalAjax.php?l=7"/>
    <hyperlink ref="A92" r:id="rId10" display="http://www.lesroyaumes.com/EcranPrincipalAjax.php?l=7"/>
    <hyperlink ref="A93" r:id="rId11" display="http://www.lesroyaumes.com/EcranPrincipalAjax.php?l=7"/>
    <hyperlink ref="A94" r:id="rId12" display="http://www.lesroyaumes.com/EcranPrincipalAjax.php?l=7"/>
  </hyperlinks>
  <pageMargins left="0.7" right="0.7" top="0.75" bottom="0.75" header="0.3" footer="0.3"/>
  <pageSetup paperSize="9" orientation="portrait" horizontalDpi="4294967293" verticalDpi="4294967293" r:id="rId13"/>
  <drawing r:id="rId14"/>
  <legacy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19"/>
  <sheetViews>
    <sheetView showGridLines="0" topLeftCell="A13" workbookViewId="0">
      <selection activeCell="B41" sqref="B41"/>
    </sheetView>
  </sheetViews>
  <sheetFormatPr baseColWidth="10" defaultRowHeight="15" x14ac:dyDescent="0.25"/>
  <cols>
    <col min="1" max="1" width="14.140625" bestFit="1" customWidth="1"/>
  </cols>
  <sheetData>
    <row r="6" spans="1:6" x14ac:dyDescent="0.25">
      <c r="A6" t="s">
        <v>8</v>
      </c>
      <c r="E6">
        <v>254</v>
      </c>
    </row>
    <row r="9" spans="1:6" ht="15.75" x14ac:dyDescent="0.25">
      <c r="B9" s="4" t="s">
        <v>5</v>
      </c>
      <c r="C9" s="4" t="s">
        <v>6</v>
      </c>
      <c r="D9" s="4" t="s">
        <v>7</v>
      </c>
      <c r="E9" s="6" t="s">
        <v>9</v>
      </c>
      <c r="F9" s="4" t="s">
        <v>10</v>
      </c>
    </row>
    <row r="10" spans="1:6" x14ac:dyDescent="0.25">
      <c r="A10" t="s">
        <v>3</v>
      </c>
      <c r="B10" s="2">
        <v>7</v>
      </c>
      <c r="C10" s="2">
        <v>17</v>
      </c>
      <c r="D10" s="3">
        <f>C10*B10</f>
        <v>119</v>
      </c>
      <c r="E10" s="5">
        <f>$E$6*B10</f>
        <v>1778</v>
      </c>
      <c r="F10">
        <f>B10*E6</f>
        <v>1778</v>
      </c>
    </row>
    <row r="11" spans="1:6" x14ac:dyDescent="0.25">
      <c r="A11" t="s">
        <v>4</v>
      </c>
      <c r="B11" s="2">
        <v>4</v>
      </c>
      <c r="C11" s="2">
        <v>4.0999999999999996</v>
      </c>
      <c r="D11" s="3">
        <f t="shared" ref="D11:D12" si="0">C11*B11</f>
        <v>16.399999999999999</v>
      </c>
      <c r="E11" s="5">
        <f t="shared" ref="E11:E12" si="1">$E$6*B11</f>
        <v>1016</v>
      </c>
      <c r="F11">
        <f>B11*E6</f>
        <v>1016</v>
      </c>
    </row>
    <row r="12" spans="1:6" x14ac:dyDescent="0.25">
      <c r="A12" t="s">
        <v>11</v>
      </c>
      <c r="B12" s="2">
        <v>2</v>
      </c>
      <c r="C12" s="2">
        <v>18</v>
      </c>
      <c r="D12" s="3">
        <f t="shared" si="0"/>
        <v>36</v>
      </c>
      <c r="E12" s="5">
        <f t="shared" si="1"/>
        <v>508</v>
      </c>
      <c r="F12">
        <f>B12*E6</f>
        <v>508</v>
      </c>
    </row>
    <row r="13" spans="1:6" x14ac:dyDescent="0.25">
      <c r="B13" s="2"/>
      <c r="C13" s="2"/>
      <c r="D13" s="7">
        <f>SUM(D10:D12)</f>
        <v>171.4</v>
      </c>
      <c r="E13" s="5">
        <f>$E$6*D13</f>
        <v>43535.6</v>
      </c>
    </row>
    <row r="17" spans="1:2" x14ac:dyDescent="0.25">
      <c r="A17" t="s">
        <v>12</v>
      </c>
    </row>
    <row r="19" spans="1:2" x14ac:dyDescent="0.25">
      <c r="A19" t="s">
        <v>13</v>
      </c>
      <c r="B19" t="s">
        <v>14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Anne-Céline</dc:creator>
  <cp:lastModifiedBy>Anne-Céline</cp:lastModifiedBy>
  <dcterms:created xsi:type="dcterms:W3CDTF">2015-02-11T08:51:16Z</dcterms:created>
  <dcterms:modified xsi:type="dcterms:W3CDTF">2015-04-27T09:33:37Z</dcterms:modified>
</cp:coreProperties>
</file>