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101" i="1"/>
  <c r="E101"/>
  <c r="D101"/>
  <c r="C101"/>
  <c r="F98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I73"/>
  <c r="G73"/>
  <c r="F73"/>
  <c r="E73"/>
  <c r="D73"/>
  <c r="C73"/>
  <c r="I72"/>
  <c r="H72"/>
  <c r="G72"/>
  <c r="F72"/>
  <c r="E72"/>
  <c r="D72"/>
  <c r="C72"/>
  <c r="G71"/>
  <c r="F71"/>
  <c r="E71"/>
  <c r="D71"/>
  <c r="C71"/>
  <c r="G70"/>
  <c r="F70"/>
  <c r="E70"/>
  <c r="D70"/>
  <c r="C70"/>
  <c r="I69"/>
  <c r="G69"/>
  <c r="F69"/>
  <c r="E69"/>
  <c r="D69"/>
  <c r="C69"/>
  <c r="I68"/>
  <c r="H68"/>
  <c r="G68"/>
  <c r="F68"/>
  <c r="E68"/>
  <c r="D68"/>
  <c r="C68"/>
  <c r="G67"/>
  <c r="F67"/>
  <c r="E67"/>
  <c r="D67"/>
  <c r="C67"/>
  <c r="G66"/>
  <c r="F66"/>
  <c r="E66"/>
  <c r="D66"/>
  <c r="C66"/>
  <c r="I65"/>
  <c r="G65"/>
  <c r="F65"/>
  <c r="E65"/>
  <c r="D65"/>
  <c r="C65"/>
  <c r="I64"/>
  <c r="H64"/>
  <c r="G64"/>
  <c r="F64"/>
  <c r="E64"/>
  <c r="D64"/>
  <c r="C64"/>
  <c r="H63"/>
  <c r="G63"/>
  <c r="F63"/>
  <c r="E63"/>
  <c r="D63"/>
  <c r="C63"/>
  <c r="G62"/>
  <c r="F62"/>
  <c r="E62"/>
  <c r="D62"/>
  <c r="C62"/>
  <c r="G61"/>
  <c r="F61"/>
  <c r="E61"/>
  <c r="D61"/>
  <c r="C61"/>
  <c r="G60"/>
  <c r="F60"/>
  <c r="E60"/>
  <c r="D60"/>
  <c r="C60"/>
  <c r="H59"/>
  <c r="G59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H55"/>
  <c r="G55"/>
  <c r="F55"/>
  <c r="E55"/>
  <c r="D55"/>
  <c r="C55"/>
  <c r="G54"/>
  <c r="F54"/>
  <c r="E54"/>
  <c r="D54"/>
  <c r="C54"/>
  <c r="I53"/>
  <c r="G53"/>
  <c r="F53"/>
  <c r="E53"/>
  <c r="D53"/>
  <c r="C53"/>
  <c r="I52"/>
  <c r="H52"/>
  <c r="G52"/>
  <c r="F52"/>
  <c r="E52"/>
  <c r="D52"/>
  <c r="C52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N26"/>
  <c r="M26"/>
  <c r="H73" s="1"/>
  <c r="N25"/>
  <c r="M25"/>
  <c r="N24"/>
  <c r="I71" s="1"/>
  <c r="M24"/>
  <c r="H71" s="1"/>
  <c r="N23"/>
  <c r="I70" s="1"/>
  <c r="M23"/>
  <c r="H70" s="1"/>
  <c r="N22"/>
  <c r="M22"/>
  <c r="H69" s="1"/>
  <c r="N21"/>
  <c r="M21"/>
  <c r="N20"/>
  <c r="I67" s="1"/>
  <c r="M20"/>
  <c r="H67" s="1"/>
  <c r="N19"/>
  <c r="I66" s="1"/>
  <c r="M19"/>
  <c r="H66" s="1"/>
  <c r="N18"/>
  <c r="M18"/>
  <c r="H65" s="1"/>
  <c r="E18"/>
  <c r="F42" s="1"/>
  <c r="N17"/>
  <c r="M17"/>
  <c r="E17"/>
  <c r="F41" s="1"/>
  <c r="N16"/>
  <c r="I63" s="1"/>
  <c r="M16"/>
  <c r="E16"/>
  <c r="F40" s="1"/>
  <c r="N15"/>
  <c r="I62" s="1"/>
  <c r="M15"/>
  <c r="H62" s="1"/>
  <c r="E15"/>
  <c r="F39" s="1"/>
  <c r="X14"/>
  <c r="N14"/>
  <c r="I61" s="1"/>
  <c r="M14"/>
  <c r="H61" s="1"/>
  <c r="E14"/>
  <c r="F38" s="1"/>
  <c r="X13"/>
  <c r="N13"/>
  <c r="I60" s="1"/>
  <c r="M13"/>
  <c r="H60" s="1"/>
  <c r="E13"/>
  <c r="F37" s="1"/>
  <c r="X12"/>
  <c r="N12"/>
  <c r="I59" s="1"/>
  <c r="M12"/>
  <c r="E12"/>
  <c r="F36" s="1"/>
  <c r="X11"/>
  <c r="N11"/>
  <c r="I58" s="1"/>
  <c r="M11"/>
  <c r="H58" s="1"/>
  <c r="E11"/>
  <c r="F35" s="1"/>
  <c r="X10"/>
  <c r="N10"/>
  <c r="I57" s="1"/>
  <c r="M10"/>
  <c r="H57" s="1"/>
  <c r="E10"/>
  <c r="F34" s="1"/>
  <c r="X9"/>
  <c r="N9"/>
  <c r="I56" s="1"/>
  <c r="M9"/>
  <c r="H56" s="1"/>
  <c r="E9"/>
  <c r="F33" s="1"/>
  <c r="X8"/>
  <c r="N8"/>
  <c r="I55" s="1"/>
  <c r="M8"/>
  <c r="E8"/>
  <c r="F32" s="1"/>
  <c r="N7"/>
  <c r="I54" s="1"/>
  <c r="M7"/>
  <c r="H54" s="1"/>
  <c r="E7"/>
  <c r="F31" s="1"/>
  <c r="N6"/>
  <c r="M6"/>
  <c r="H53" s="1"/>
  <c r="E6"/>
  <c r="F30" s="1"/>
  <c r="N5"/>
  <c r="M5"/>
  <c r="E5"/>
  <c r="F29" s="1"/>
  <c r="D76" l="1"/>
  <c r="E76"/>
  <c r="F76"/>
  <c r="F84" s="1"/>
  <c r="F116" s="1"/>
  <c r="C76"/>
  <c r="G76"/>
  <c r="G116" s="1"/>
  <c r="C45"/>
  <c r="E45"/>
  <c r="D45"/>
  <c r="I76"/>
  <c r="F45"/>
  <c r="H76"/>
  <c r="G84" l="1"/>
  <c r="C84"/>
  <c r="D84"/>
  <c r="H84"/>
  <c r="E84"/>
  <c r="C116" l="1"/>
  <c r="D116"/>
  <c r="E116"/>
  <c r="H116"/>
</calcChain>
</file>

<file path=xl/sharedStrings.xml><?xml version="1.0" encoding="utf-8"?>
<sst xmlns="http://schemas.openxmlformats.org/spreadsheetml/2006/main" count="159" uniqueCount="75">
  <si>
    <t>Cout réel avec proportion 1/4 métal, 1/2 cristal, 1 deut</t>
  </si>
  <si>
    <t>Base de donées Troupes</t>
  </si>
  <si>
    <t>Base de donées Flottes</t>
  </si>
  <si>
    <t>Cout métal</t>
  </si>
  <si>
    <t>Cout cristal</t>
  </si>
  <si>
    <t>Cout deut</t>
  </si>
  <si>
    <t>Troupes</t>
  </si>
  <si>
    <t>Cout génome</t>
  </si>
  <si>
    <t>Cout nanotech</t>
  </si>
  <si>
    <t>Cout reel</t>
  </si>
  <si>
    <t>Génome+Nano</t>
  </si>
  <si>
    <t>Base de données Def</t>
  </si>
  <si>
    <t>Chasseur Léger</t>
  </si>
  <si>
    <t>Bleu</t>
  </si>
  <si>
    <t>Chasseur Lourd</t>
  </si>
  <si>
    <t>Troupe de Bleu</t>
  </si>
  <si>
    <t>Croiseur</t>
  </si>
  <si>
    <t>Soldat</t>
  </si>
  <si>
    <t>Défense</t>
  </si>
  <si>
    <t>Armes</t>
  </si>
  <si>
    <t>Bouclier</t>
  </si>
  <si>
    <t>Blindage</t>
  </si>
  <si>
    <t>Vaisseau de bataille</t>
  </si>
  <si>
    <t>Bataillon de soldat</t>
  </si>
  <si>
    <t>lanceur de missiles</t>
  </si>
  <si>
    <t>Bombardier</t>
  </si>
  <si>
    <t>Caporal</t>
  </si>
  <si>
    <t>Artillerie laser légère</t>
  </si>
  <si>
    <t>Destructeur</t>
  </si>
  <si>
    <t>Sergent</t>
  </si>
  <si>
    <t>Artillerie laser lourde</t>
  </si>
  <si>
    <t>RIP</t>
  </si>
  <si>
    <t>Major</t>
  </si>
  <si>
    <t>Canon de Gauss</t>
  </si>
  <si>
    <t>Traqeur</t>
  </si>
  <si>
    <t>Lieutenant</t>
  </si>
  <si>
    <t>Artillerie à ions</t>
  </si>
  <si>
    <t>AX-21</t>
  </si>
  <si>
    <t>Capitaine</t>
  </si>
  <si>
    <t>Lanceur de plasma</t>
  </si>
  <si>
    <t>X-303</t>
  </si>
  <si>
    <t>Commandant</t>
  </si>
  <si>
    <t>AG-3 Satellite</t>
  </si>
  <si>
    <t>Dryade</t>
  </si>
  <si>
    <t>Pusher</t>
  </si>
  <si>
    <t>Epsy</t>
  </si>
  <si>
    <t>Monstrum</t>
  </si>
  <si>
    <t>T-315</t>
  </si>
  <si>
    <t>TX-1,0</t>
  </si>
  <si>
    <t>Recyclo</t>
  </si>
  <si>
    <t>Voiture mitrailleuse</t>
  </si>
  <si>
    <t>Jeep  mitrailleuse</t>
  </si>
  <si>
    <t>Camion  mitrailleur</t>
  </si>
  <si>
    <t>Tank</t>
  </si>
  <si>
    <t>Tank blindé</t>
  </si>
  <si>
    <t>Tank avancé</t>
  </si>
  <si>
    <t>Rodator</t>
  </si>
  <si>
    <t>Prix Flottes</t>
  </si>
  <si>
    <t>Puma</t>
  </si>
  <si>
    <t>Colonnel</t>
  </si>
  <si>
    <t>Nombre</t>
  </si>
  <si>
    <t xml:space="preserve">Cout réel </t>
  </si>
  <si>
    <t>Total Métal</t>
  </si>
  <si>
    <t>Total Cristal</t>
  </si>
  <si>
    <t>Total Deut</t>
  </si>
  <si>
    <t>Pts</t>
  </si>
  <si>
    <t>Prix Caserne</t>
  </si>
  <si>
    <t>Cout Génome</t>
  </si>
  <si>
    <t>Cout Nanotech</t>
  </si>
  <si>
    <t>Total Génome</t>
  </si>
  <si>
    <t>Total Nanotech</t>
  </si>
  <si>
    <t>Total(Flotte+Troupe)</t>
  </si>
  <si>
    <t>Total Pts</t>
  </si>
  <si>
    <t>Prix Def</t>
  </si>
  <si>
    <t>Total(Flotte+Troupe+Def)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</si>
</sst>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6"/>
      <name val="Calibri"/>
      <family val="2"/>
      <scheme val="minor"/>
    </font>
    <font>
      <b/>
      <sz val="16"/>
      <color theme="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  <xf numFmtId="164" fontId="0" fillId="4" borderId="3" xfId="1" applyNumberFormat="1" applyFont="1" applyFill="1" applyBorder="1"/>
    <xf numFmtId="164" fontId="0" fillId="0" borderId="3" xfId="1" applyNumberFormat="1" applyFont="1" applyBorder="1"/>
    <xf numFmtId="164" fontId="0" fillId="0" borderId="3" xfId="0" applyNumberFormat="1" applyBorder="1"/>
    <xf numFmtId="0" fontId="0" fillId="4" borderId="3" xfId="0" applyFill="1" applyBorder="1" applyAlignment="1">
      <alignment horizontal="center"/>
    </xf>
    <xf numFmtId="164" fontId="0" fillId="0" borderId="6" xfId="1" applyNumberFormat="1" applyFont="1" applyBorder="1"/>
    <xf numFmtId="164" fontId="6" fillId="0" borderId="7" xfId="0" applyNumberFormat="1" applyFont="1" applyFill="1" applyBorder="1"/>
    <xf numFmtId="0" fontId="0" fillId="3" borderId="2" xfId="0" applyFill="1" applyBorder="1" applyAlignment="1">
      <alignment horizontal="center"/>
    </xf>
    <xf numFmtId="164" fontId="6" fillId="0" borderId="3" xfId="0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8" fillId="5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6" fillId="5" borderId="3" xfId="1" applyNumberFormat="1" applyFont="1" applyFill="1" applyBorder="1"/>
    <xf numFmtId="0" fontId="3" fillId="7" borderId="3" xfId="0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3" fillId="6" borderId="1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/>
    </xf>
    <xf numFmtId="164" fontId="6" fillId="4" borderId="7" xfId="1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164" fontId="6" fillId="4" borderId="7" xfId="1" applyNumberFormat="1" applyFont="1" applyFill="1" applyBorder="1" applyAlignment="1">
      <alignment wrapText="1"/>
    </xf>
    <xf numFmtId="0" fontId="6" fillId="4" borderId="7" xfId="0" applyFont="1" applyFill="1" applyBorder="1"/>
    <xf numFmtId="164" fontId="6" fillId="4" borderId="3" xfId="1" applyNumberFormat="1" applyFont="1" applyFill="1" applyBorder="1" applyAlignment="1">
      <alignment horizontal="center" wrapText="1"/>
    </xf>
    <xf numFmtId="164" fontId="6" fillId="4" borderId="3" xfId="1" applyNumberFormat="1" applyFont="1" applyFill="1" applyBorder="1" applyAlignment="1">
      <alignment vertical="center" wrapText="1"/>
    </xf>
    <xf numFmtId="164" fontId="6" fillId="0" borderId="3" xfId="0" applyNumberFormat="1" applyFont="1" applyBorder="1"/>
    <xf numFmtId="1" fontId="0" fillId="8" borderId="0" xfId="0" applyNumberFormat="1" applyFill="1" applyBorder="1" applyAlignment="1">
      <alignment horizontal="center"/>
    </xf>
    <xf numFmtId="1" fontId="8" fillId="8" borderId="0" xfId="1" applyNumberFormat="1" applyFont="1" applyFill="1" applyBorder="1" applyAlignment="1">
      <alignment horizontal="center" vertical="center"/>
    </xf>
    <xf numFmtId="1" fontId="0" fillId="8" borderId="0" xfId="1" applyNumberFormat="1" applyFont="1" applyFill="1" applyBorder="1"/>
    <xf numFmtId="1" fontId="3" fillId="6" borderId="3" xfId="0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6"/>
  <sheetViews>
    <sheetView tabSelected="1" topLeftCell="A46" workbookViewId="0">
      <selection activeCell="C66" sqref="C66"/>
    </sheetView>
  </sheetViews>
  <sheetFormatPr baseColWidth="10" defaultRowHeight="15"/>
  <cols>
    <col min="1" max="1" width="20" customWidth="1"/>
    <col min="2" max="2" width="16.5703125" customWidth="1"/>
    <col min="3" max="3" width="23.28515625" customWidth="1"/>
    <col min="4" max="4" width="22.85546875" customWidth="1"/>
    <col min="5" max="5" width="19.7109375" customWidth="1"/>
    <col min="6" max="6" width="18.28515625" customWidth="1"/>
    <col min="7" max="7" width="19.85546875" customWidth="1"/>
    <col min="8" max="8" width="18.42578125" customWidth="1"/>
    <col min="9" max="9" width="15.42578125" customWidth="1"/>
    <col min="11" max="11" width="14.140625" customWidth="1"/>
    <col min="12" max="12" width="15.140625" customWidth="1"/>
    <col min="14" max="14" width="14.28515625" customWidth="1"/>
    <col min="16" max="16" width="19.5703125" customWidth="1"/>
  </cols>
  <sheetData>
    <row r="1" spans="1:24" ht="18" customHeight="1">
      <c r="E1" s="35" t="s">
        <v>0</v>
      </c>
      <c r="F1" s="1"/>
      <c r="G1" s="37" t="s">
        <v>1</v>
      </c>
    </row>
    <row r="2" spans="1:24" ht="15.75">
      <c r="A2" s="34" t="s">
        <v>2</v>
      </c>
      <c r="E2" s="35"/>
      <c r="F2" s="1"/>
      <c r="G2" s="37"/>
    </row>
    <row r="3" spans="1:24" ht="15.75">
      <c r="A3" s="34"/>
      <c r="E3" s="35"/>
      <c r="F3" s="1"/>
      <c r="G3" s="38"/>
    </row>
    <row r="4" spans="1:24" ht="15.75">
      <c r="A4" s="34"/>
      <c r="B4" s="32" t="s">
        <v>3</v>
      </c>
      <c r="C4" s="2" t="s">
        <v>4</v>
      </c>
      <c r="D4" s="2" t="s">
        <v>5</v>
      </c>
      <c r="E4" s="36"/>
      <c r="G4" s="3" t="s">
        <v>6</v>
      </c>
      <c r="H4" s="3" t="s">
        <v>3</v>
      </c>
      <c r="I4" s="3" t="s">
        <v>4</v>
      </c>
      <c r="J4" s="4" t="s">
        <v>5</v>
      </c>
      <c r="K4" s="3" t="s">
        <v>7</v>
      </c>
      <c r="L4" s="3" t="s">
        <v>8</v>
      </c>
      <c r="M4" s="5" t="s">
        <v>9</v>
      </c>
      <c r="N4" s="5" t="s">
        <v>10</v>
      </c>
      <c r="P4" s="37" t="s">
        <v>11</v>
      </c>
      <c r="X4" s="39" t="s">
        <v>0</v>
      </c>
    </row>
    <row r="5" spans="1:24" ht="15.75" customHeight="1">
      <c r="A5" s="33" t="s">
        <v>12</v>
      </c>
      <c r="B5" s="62">
        <v>3000</v>
      </c>
      <c r="C5" s="62">
        <v>1000</v>
      </c>
      <c r="D5" s="64"/>
      <c r="E5" s="69">
        <f>(0.25*B5)+(0.5*C5)+D5</f>
        <v>1250</v>
      </c>
      <c r="G5" s="7" t="s">
        <v>13</v>
      </c>
      <c r="H5" s="8">
        <v>100</v>
      </c>
      <c r="I5" s="8"/>
      <c r="J5" s="8"/>
      <c r="K5" s="9">
        <v>1</v>
      </c>
      <c r="L5" s="9"/>
      <c r="M5" s="10">
        <f>(H5/4)+(I5/2)+J5</f>
        <v>25</v>
      </c>
      <c r="N5" s="11">
        <f>K5+L5</f>
        <v>1</v>
      </c>
      <c r="P5" s="37"/>
      <c r="X5" s="39"/>
    </row>
    <row r="6" spans="1:24" ht="15.75" customHeight="1">
      <c r="A6" s="6" t="s">
        <v>14</v>
      </c>
      <c r="B6" s="62">
        <v>6000</v>
      </c>
      <c r="C6" s="62">
        <v>4000</v>
      </c>
      <c r="D6" s="64"/>
      <c r="E6" s="69">
        <f t="shared" ref="E6:E18" si="0">(0.25*B6)+(0.5*C6)+D6</f>
        <v>3500</v>
      </c>
      <c r="G6" s="7" t="s">
        <v>15</v>
      </c>
      <c r="H6" s="8">
        <v>500</v>
      </c>
      <c r="I6" s="8"/>
      <c r="J6" s="8"/>
      <c r="K6" s="9">
        <v>5</v>
      </c>
      <c r="L6" s="9"/>
      <c r="M6" s="10">
        <f t="shared" ref="M6:M19" si="1">(H6/4)+(I6/2)+J6</f>
        <v>125</v>
      </c>
      <c r="N6" s="11">
        <f t="shared" ref="N6:N26" si="2">K6+L6</f>
        <v>5</v>
      </c>
      <c r="P6" s="38"/>
      <c r="X6" s="39"/>
    </row>
    <row r="7" spans="1:24">
      <c r="A7" s="6" t="s">
        <v>16</v>
      </c>
      <c r="B7" s="62">
        <v>20000</v>
      </c>
      <c r="C7" s="62">
        <v>7000</v>
      </c>
      <c r="D7" s="64">
        <v>2000</v>
      </c>
      <c r="E7" s="69">
        <f t="shared" si="0"/>
        <v>10500</v>
      </c>
      <c r="G7" s="7" t="s">
        <v>17</v>
      </c>
      <c r="H7" s="8">
        <v>200</v>
      </c>
      <c r="I7" s="8">
        <v>10</v>
      </c>
      <c r="J7" s="8">
        <v>10</v>
      </c>
      <c r="K7" s="9">
        <v>2</v>
      </c>
      <c r="L7" s="9">
        <v>5</v>
      </c>
      <c r="M7" s="10">
        <f t="shared" si="1"/>
        <v>65</v>
      </c>
      <c r="N7" s="11">
        <f t="shared" si="2"/>
        <v>7</v>
      </c>
      <c r="P7" s="7" t="s">
        <v>18</v>
      </c>
      <c r="Q7" s="7" t="s">
        <v>19</v>
      </c>
      <c r="R7" s="7" t="s">
        <v>20</v>
      </c>
      <c r="S7" s="7" t="s">
        <v>21</v>
      </c>
      <c r="T7" s="7"/>
      <c r="U7" s="7" t="s">
        <v>3</v>
      </c>
      <c r="V7" s="7" t="s">
        <v>4</v>
      </c>
      <c r="W7" s="6" t="s">
        <v>5</v>
      </c>
      <c r="X7" s="39"/>
    </row>
    <row r="8" spans="1:24">
      <c r="A8" s="6" t="s">
        <v>22</v>
      </c>
      <c r="B8" s="62">
        <v>45000</v>
      </c>
      <c r="C8" s="62">
        <v>15000</v>
      </c>
      <c r="D8" s="64"/>
      <c r="E8" s="69">
        <f t="shared" si="0"/>
        <v>18750</v>
      </c>
      <c r="G8" s="7" t="s">
        <v>23</v>
      </c>
      <c r="H8" s="8">
        <v>1000</v>
      </c>
      <c r="I8" s="8">
        <v>50</v>
      </c>
      <c r="J8" s="8">
        <v>50</v>
      </c>
      <c r="K8" s="9">
        <v>10</v>
      </c>
      <c r="L8" s="9">
        <v>25</v>
      </c>
      <c r="M8" s="10">
        <f t="shared" si="1"/>
        <v>325</v>
      </c>
      <c r="N8" s="11">
        <f t="shared" si="2"/>
        <v>35</v>
      </c>
      <c r="P8" s="7" t="s">
        <v>24</v>
      </c>
      <c r="Q8" s="8">
        <v>80</v>
      </c>
      <c r="R8" s="8">
        <v>20</v>
      </c>
      <c r="S8" s="8">
        <v>2000</v>
      </c>
      <c r="T8" s="12"/>
      <c r="U8" s="8">
        <v>2000</v>
      </c>
      <c r="V8" s="8"/>
      <c r="W8" s="8"/>
      <c r="X8" s="13">
        <f>(U8/4)+(V8/2)+W8</f>
        <v>500</v>
      </c>
    </row>
    <row r="9" spans="1:24">
      <c r="A9" s="6" t="s">
        <v>25</v>
      </c>
      <c r="B9" s="62">
        <v>50000</v>
      </c>
      <c r="C9" s="62">
        <v>25000</v>
      </c>
      <c r="D9" s="64">
        <v>15000</v>
      </c>
      <c r="E9" s="69">
        <f t="shared" si="0"/>
        <v>40000</v>
      </c>
      <c r="G9" s="7" t="s">
        <v>26</v>
      </c>
      <c r="H9" s="8">
        <v>750</v>
      </c>
      <c r="I9" s="8">
        <v>20</v>
      </c>
      <c r="J9" s="8">
        <v>100</v>
      </c>
      <c r="K9" s="9">
        <v>10</v>
      </c>
      <c r="L9" s="9">
        <v>10</v>
      </c>
      <c r="M9" s="10">
        <f t="shared" si="1"/>
        <v>297.5</v>
      </c>
      <c r="N9" s="11">
        <f t="shared" si="2"/>
        <v>20</v>
      </c>
      <c r="P9" s="7" t="s">
        <v>27</v>
      </c>
      <c r="Q9" s="8">
        <v>100</v>
      </c>
      <c r="R9" s="8">
        <v>25</v>
      </c>
      <c r="S9" s="8">
        <v>2000</v>
      </c>
      <c r="T9" s="12"/>
      <c r="U9" s="8">
        <v>1500</v>
      </c>
      <c r="V9" s="8">
        <v>500</v>
      </c>
      <c r="W9" s="8"/>
      <c r="X9" s="10">
        <f>(U9/4)+(V9/2)+W9</f>
        <v>625</v>
      </c>
    </row>
    <row r="10" spans="1:24">
      <c r="A10" s="6" t="s">
        <v>28</v>
      </c>
      <c r="B10" s="62">
        <v>60000</v>
      </c>
      <c r="C10" s="62">
        <v>50000</v>
      </c>
      <c r="D10" s="64">
        <v>15000</v>
      </c>
      <c r="E10" s="69">
        <f t="shared" si="0"/>
        <v>55000</v>
      </c>
      <c r="G10" s="7" t="s">
        <v>29</v>
      </c>
      <c r="H10" s="8">
        <v>1000</v>
      </c>
      <c r="I10" s="8">
        <v>30</v>
      </c>
      <c r="J10" s="8">
        <v>200</v>
      </c>
      <c r="K10" s="9">
        <v>20</v>
      </c>
      <c r="L10" s="9">
        <v>20</v>
      </c>
      <c r="M10" s="10">
        <f t="shared" si="1"/>
        <v>465</v>
      </c>
      <c r="N10" s="11">
        <f t="shared" si="2"/>
        <v>40</v>
      </c>
      <c r="P10" s="7" t="s">
        <v>30</v>
      </c>
      <c r="Q10" s="8">
        <v>250</v>
      </c>
      <c r="R10" s="8">
        <v>100</v>
      </c>
      <c r="S10" s="8">
        <v>8000</v>
      </c>
      <c r="T10" s="12"/>
      <c r="U10" s="8">
        <v>6000</v>
      </c>
      <c r="V10" s="8">
        <v>2000</v>
      </c>
      <c r="W10" s="8"/>
      <c r="X10" s="10">
        <f>(U10/4)+(V10/2)+W10</f>
        <v>2500</v>
      </c>
    </row>
    <row r="11" spans="1:24">
      <c r="A11" s="6" t="s">
        <v>31</v>
      </c>
      <c r="B11" s="62">
        <v>2500000</v>
      </c>
      <c r="C11" s="62">
        <v>2000000</v>
      </c>
      <c r="D11" s="64">
        <v>500000</v>
      </c>
      <c r="E11" s="69">
        <f>(2*((0.25*B11)+(0.5*C11)+D11))</f>
        <v>4250000</v>
      </c>
      <c r="G11" s="7" t="s">
        <v>32</v>
      </c>
      <c r="H11" s="8">
        <v>1250</v>
      </c>
      <c r="I11" s="8">
        <v>40</v>
      </c>
      <c r="J11" s="8">
        <v>500</v>
      </c>
      <c r="K11" s="9">
        <v>25</v>
      </c>
      <c r="L11" s="9">
        <v>50</v>
      </c>
      <c r="M11" s="10">
        <f t="shared" si="1"/>
        <v>832.5</v>
      </c>
      <c r="N11" s="11">
        <f t="shared" si="2"/>
        <v>75</v>
      </c>
      <c r="P11" s="7" t="s">
        <v>33</v>
      </c>
      <c r="Q11" s="8">
        <v>1100</v>
      </c>
      <c r="R11" s="8">
        <v>200</v>
      </c>
      <c r="S11" s="8">
        <v>35000</v>
      </c>
      <c r="T11" s="12"/>
      <c r="U11" s="8">
        <v>20000</v>
      </c>
      <c r="V11" s="8">
        <v>15000</v>
      </c>
      <c r="W11" s="8">
        <v>2000</v>
      </c>
      <c r="X11" s="10">
        <f>(U11/4)+(V11/2)+W11</f>
        <v>14500</v>
      </c>
    </row>
    <row r="12" spans="1:24">
      <c r="A12" s="6" t="s">
        <v>34</v>
      </c>
      <c r="B12" s="62">
        <v>30000</v>
      </c>
      <c r="C12" s="62">
        <v>40000</v>
      </c>
      <c r="D12" s="64">
        <v>15000</v>
      </c>
      <c r="E12" s="69">
        <f t="shared" si="0"/>
        <v>42500</v>
      </c>
      <c r="G12" s="7" t="s">
        <v>35</v>
      </c>
      <c r="H12" s="9">
        <v>1500</v>
      </c>
      <c r="I12" s="9">
        <v>50</v>
      </c>
      <c r="J12" s="9">
        <v>1000</v>
      </c>
      <c r="K12" s="9">
        <v>50</v>
      </c>
      <c r="L12" s="9">
        <v>100</v>
      </c>
      <c r="M12" s="10">
        <f t="shared" si="1"/>
        <v>1400</v>
      </c>
      <c r="N12" s="11">
        <f t="shared" si="2"/>
        <v>150</v>
      </c>
      <c r="P12" s="7" t="s">
        <v>36</v>
      </c>
      <c r="Q12" s="8">
        <v>150</v>
      </c>
      <c r="R12" s="8">
        <v>500</v>
      </c>
      <c r="S12" s="8">
        <v>8000</v>
      </c>
      <c r="T12" s="12"/>
      <c r="U12" s="8">
        <v>2000</v>
      </c>
      <c r="V12" s="8">
        <v>6000</v>
      </c>
      <c r="W12" s="8"/>
      <c r="X12" s="10">
        <f>(U12/4)+(V12/2)+W12</f>
        <v>3500</v>
      </c>
    </row>
    <row r="13" spans="1:24">
      <c r="A13" s="6" t="s">
        <v>37</v>
      </c>
      <c r="B13" s="62">
        <v>500000</v>
      </c>
      <c r="C13" s="62">
        <v>250000</v>
      </c>
      <c r="D13" s="64">
        <v>30000</v>
      </c>
      <c r="E13" s="69">
        <f t="shared" si="0"/>
        <v>280000</v>
      </c>
      <c r="G13" s="7" t="s">
        <v>38</v>
      </c>
      <c r="H13" s="9">
        <v>1750</v>
      </c>
      <c r="I13" s="9">
        <v>60</v>
      </c>
      <c r="J13" s="9">
        <v>2000</v>
      </c>
      <c r="K13" s="9">
        <v>75</v>
      </c>
      <c r="L13" s="9">
        <v>200</v>
      </c>
      <c r="M13" s="10">
        <f t="shared" si="1"/>
        <v>2467.5</v>
      </c>
      <c r="N13" s="11">
        <f t="shared" si="2"/>
        <v>275</v>
      </c>
      <c r="P13" s="7" t="s">
        <v>39</v>
      </c>
      <c r="Q13" s="8">
        <v>3000</v>
      </c>
      <c r="R13" s="8">
        <v>300</v>
      </c>
      <c r="S13" s="8">
        <v>100000</v>
      </c>
      <c r="T13" s="12"/>
      <c r="U13" s="8">
        <v>50000</v>
      </c>
      <c r="V13" s="8">
        <v>50000</v>
      </c>
      <c r="W13" s="8">
        <v>30000</v>
      </c>
      <c r="X13" s="10">
        <f>(U13/4)+(V13/2)+W13</f>
        <v>67500</v>
      </c>
    </row>
    <row r="14" spans="1:24">
      <c r="A14" s="6" t="s">
        <v>40</v>
      </c>
      <c r="B14" s="62">
        <v>750000</v>
      </c>
      <c r="C14" s="62">
        <v>1000000</v>
      </c>
      <c r="D14" s="62">
        <v>50000</v>
      </c>
      <c r="E14" s="16">
        <f t="shared" si="0"/>
        <v>737500</v>
      </c>
      <c r="G14" s="7" t="s">
        <v>41</v>
      </c>
      <c r="H14" s="9">
        <v>2000</v>
      </c>
      <c r="I14" s="9">
        <v>70</v>
      </c>
      <c r="J14" s="9">
        <v>5000</v>
      </c>
      <c r="K14" s="9">
        <v>100</v>
      </c>
      <c r="L14" s="9">
        <v>300</v>
      </c>
      <c r="M14" s="10">
        <f t="shared" si="1"/>
        <v>5535</v>
      </c>
      <c r="N14" s="11">
        <f t="shared" si="2"/>
        <v>400</v>
      </c>
      <c r="P14" s="7" t="s">
        <v>42</v>
      </c>
      <c r="Q14" s="8">
        <v>5000</v>
      </c>
      <c r="R14" s="8">
        <v>10000</v>
      </c>
      <c r="S14" s="8">
        <v>200000</v>
      </c>
      <c r="T14" s="12"/>
      <c r="U14" s="8">
        <v>100000</v>
      </c>
      <c r="V14" s="8">
        <v>100000</v>
      </c>
      <c r="W14" s="8">
        <v>50000</v>
      </c>
      <c r="X14" s="10">
        <f>(U14/4)+(V14/2)+W14</f>
        <v>125000</v>
      </c>
    </row>
    <row r="15" spans="1:24">
      <c r="A15" s="6" t="s">
        <v>43</v>
      </c>
      <c r="B15" s="62">
        <v>7500000</v>
      </c>
      <c r="C15" s="62">
        <v>6000000</v>
      </c>
      <c r="D15" s="67">
        <v>1500000</v>
      </c>
      <c r="E15" s="14">
        <f t="shared" si="0"/>
        <v>6375000</v>
      </c>
      <c r="G15" s="7" t="s">
        <v>44</v>
      </c>
      <c r="H15" s="9"/>
      <c r="I15" s="9">
        <v>50</v>
      </c>
      <c r="J15" s="9">
        <v>100</v>
      </c>
      <c r="K15" s="9">
        <v>10</v>
      </c>
      <c r="L15" s="9">
        <v>500</v>
      </c>
      <c r="M15" s="10">
        <f t="shared" si="1"/>
        <v>125</v>
      </c>
      <c r="N15" s="11">
        <f t="shared" si="2"/>
        <v>510</v>
      </c>
    </row>
    <row r="16" spans="1:24">
      <c r="A16" s="6" t="s">
        <v>45</v>
      </c>
      <c r="B16" s="63">
        <v>25000</v>
      </c>
      <c r="C16" s="63">
        <v>25000</v>
      </c>
      <c r="D16" s="65">
        <v>25000</v>
      </c>
      <c r="E16" s="14">
        <f t="shared" si="0"/>
        <v>43750</v>
      </c>
      <c r="G16" s="7" t="s">
        <v>46</v>
      </c>
      <c r="H16" s="9"/>
      <c r="I16" s="9">
        <v>1000</v>
      </c>
      <c r="J16" s="9">
        <v>1000</v>
      </c>
      <c r="K16" s="9">
        <v>1000</v>
      </c>
      <c r="L16" s="9"/>
      <c r="M16" s="10">
        <f t="shared" si="1"/>
        <v>1500</v>
      </c>
      <c r="N16" s="11">
        <f t="shared" si="2"/>
        <v>1000</v>
      </c>
    </row>
    <row r="17" spans="1:14">
      <c r="A17" s="15" t="s">
        <v>47</v>
      </c>
      <c r="B17" s="63">
        <v>20000</v>
      </c>
      <c r="C17" s="63">
        <v>20000</v>
      </c>
      <c r="D17" s="66"/>
      <c r="E17" s="14">
        <f t="shared" si="0"/>
        <v>15000</v>
      </c>
      <c r="G17" s="7" t="s">
        <v>48</v>
      </c>
      <c r="H17" s="9">
        <v>10000</v>
      </c>
      <c r="I17" s="9">
        <v>10000</v>
      </c>
      <c r="J17" s="9">
        <v>10000</v>
      </c>
      <c r="K17" s="9"/>
      <c r="L17" s="9">
        <v>10000</v>
      </c>
      <c r="M17" s="10">
        <f t="shared" si="1"/>
        <v>17500</v>
      </c>
      <c r="N17" s="11">
        <f t="shared" si="2"/>
        <v>10000</v>
      </c>
    </row>
    <row r="18" spans="1:14">
      <c r="A18" s="6" t="s">
        <v>49</v>
      </c>
      <c r="B18" s="62">
        <v>10000</v>
      </c>
      <c r="C18" s="62">
        <v>6000</v>
      </c>
      <c r="D18" s="68">
        <v>2000</v>
      </c>
      <c r="E18" s="16">
        <f t="shared" si="0"/>
        <v>7500</v>
      </c>
      <c r="G18" s="7" t="s">
        <v>50</v>
      </c>
      <c r="H18" s="9">
        <v>2000</v>
      </c>
      <c r="I18" s="9">
        <v>2000</v>
      </c>
      <c r="J18" s="9"/>
      <c r="K18" s="9"/>
      <c r="L18" s="9"/>
      <c r="M18" s="10">
        <f t="shared" si="1"/>
        <v>1500</v>
      </c>
      <c r="N18" s="11">
        <f t="shared" si="2"/>
        <v>0</v>
      </c>
    </row>
    <row r="19" spans="1:14">
      <c r="G19" s="7" t="s">
        <v>51</v>
      </c>
      <c r="H19" s="9">
        <v>4000</v>
      </c>
      <c r="I19" s="9">
        <v>2000</v>
      </c>
      <c r="J19" s="9"/>
      <c r="K19" s="9"/>
      <c r="L19" s="9"/>
      <c r="M19" s="10">
        <f t="shared" si="1"/>
        <v>2000</v>
      </c>
      <c r="N19" s="11">
        <f t="shared" si="2"/>
        <v>0</v>
      </c>
    </row>
    <row r="20" spans="1:14">
      <c r="G20" s="7" t="s">
        <v>52</v>
      </c>
      <c r="H20" s="9">
        <v>6000</v>
      </c>
      <c r="I20" s="9">
        <v>2000</v>
      </c>
      <c r="J20" s="9"/>
      <c r="K20" s="9"/>
      <c r="L20" s="9"/>
      <c r="M20" s="10">
        <f>(H20/4)+(I20/2)+J20</f>
        <v>2500</v>
      </c>
      <c r="N20" s="11">
        <f t="shared" si="2"/>
        <v>0</v>
      </c>
    </row>
    <row r="21" spans="1:14">
      <c r="G21" s="7" t="s">
        <v>53</v>
      </c>
      <c r="H21" s="9">
        <v>8000</v>
      </c>
      <c r="I21" s="9">
        <v>2000</v>
      </c>
      <c r="J21" s="9"/>
      <c r="K21" s="9"/>
      <c r="L21" s="9"/>
      <c r="M21" s="10">
        <f>(H21/4)+(I21/2)+J21</f>
        <v>3000</v>
      </c>
      <c r="N21" s="11">
        <f t="shared" si="2"/>
        <v>0</v>
      </c>
    </row>
    <row r="22" spans="1:14">
      <c r="G22" s="7" t="s">
        <v>54</v>
      </c>
      <c r="H22" s="9">
        <v>10000</v>
      </c>
      <c r="I22" s="9">
        <v>2000</v>
      </c>
      <c r="J22" s="9"/>
      <c r="K22" s="9"/>
      <c r="L22" s="9">
        <v>1000</v>
      </c>
      <c r="M22" s="10">
        <f>(H22/4)+(I22/2)+J22</f>
        <v>3500</v>
      </c>
      <c r="N22" s="11">
        <f t="shared" si="2"/>
        <v>1000</v>
      </c>
    </row>
    <row r="23" spans="1:14">
      <c r="G23" s="7" t="s">
        <v>55</v>
      </c>
      <c r="H23" s="9">
        <v>10000</v>
      </c>
      <c r="I23" s="9">
        <v>10000</v>
      </c>
      <c r="J23" s="9"/>
      <c r="K23" s="9"/>
      <c r="L23" s="9">
        <v>10000</v>
      </c>
      <c r="M23" s="10">
        <f>(H23/4)+(I23/2)+J23</f>
        <v>7500</v>
      </c>
      <c r="N23" s="11">
        <f t="shared" si="2"/>
        <v>10000</v>
      </c>
    </row>
    <row r="24" spans="1:14">
      <c r="G24" s="7" t="s">
        <v>56</v>
      </c>
      <c r="H24" s="9">
        <v>20000</v>
      </c>
      <c r="I24" s="9">
        <v>20000</v>
      </c>
      <c r="J24" s="9"/>
      <c r="K24" s="9"/>
      <c r="L24" s="9">
        <v>200000</v>
      </c>
      <c r="M24" s="10">
        <f>(H24/4)+(I24/2)+J24</f>
        <v>15000</v>
      </c>
      <c r="N24" s="11">
        <f t="shared" si="2"/>
        <v>200000</v>
      </c>
    </row>
    <row r="25" spans="1:14" ht="24" customHeight="1">
      <c r="A25" s="41" t="s">
        <v>57</v>
      </c>
      <c r="G25" s="7" t="s">
        <v>58</v>
      </c>
      <c r="H25" s="9">
        <v>20000</v>
      </c>
      <c r="I25" s="9">
        <v>20000</v>
      </c>
      <c r="J25" s="9"/>
      <c r="K25" s="9"/>
      <c r="L25" s="9">
        <v>20000</v>
      </c>
      <c r="M25" s="10">
        <f>(H25/4)+(I25/2)+J25</f>
        <v>15000</v>
      </c>
      <c r="N25" s="11">
        <f t="shared" si="2"/>
        <v>20000</v>
      </c>
    </row>
    <row r="26" spans="1:14" ht="18.75" customHeight="1">
      <c r="A26" s="41"/>
      <c r="G26" s="7" t="s">
        <v>59</v>
      </c>
      <c r="H26" s="9">
        <v>2250</v>
      </c>
      <c r="I26" s="9">
        <v>80</v>
      </c>
      <c r="J26" s="9">
        <v>6000</v>
      </c>
      <c r="K26" s="9">
        <v>150</v>
      </c>
      <c r="L26" s="9">
        <v>400</v>
      </c>
      <c r="M26" s="10">
        <f>(H26/4)+(I26/2)+J26</f>
        <v>6602.5</v>
      </c>
      <c r="N26" s="11">
        <f t="shared" si="2"/>
        <v>550</v>
      </c>
    </row>
    <row r="27" spans="1:14" ht="18.75" customHeight="1">
      <c r="A27" s="41"/>
    </row>
    <row r="28" spans="1:14" ht="18.75" customHeight="1">
      <c r="A28" s="41"/>
      <c r="B28" s="40" t="s">
        <v>60</v>
      </c>
      <c r="C28" s="18" t="s">
        <v>3</v>
      </c>
      <c r="D28" s="18" t="s">
        <v>4</v>
      </c>
      <c r="E28" s="18" t="s">
        <v>5</v>
      </c>
      <c r="F28" s="18" t="s">
        <v>61</v>
      </c>
    </row>
    <row r="29" spans="1:14" ht="15.75">
      <c r="A29" s="33" t="s">
        <v>12</v>
      </c>
      <c r="B29" s="19"/>
      <c r="C29" s="20">
        <f>B29*B5</f>
        <v>0</v>
      </c>
      <c r="D29" s="20">
        <f>B29*C5</f>
        <v>0</v>
      </c>
      <c r="E29" s="20">
        <f>B29*D5</f>
        <v>0</v>
      </c>
      <c r="F29" s="10">
        <f>E5*B29</f>
        <v>0</v>
      </c>
    </row>
    <row r="30" spans="1:14" ht="15.75">
      <c r="A30" s="6" t="s">
        <v>14</v>
      </c>
      <c r="B30" s="19"/>
      <c r="C30" s="20">
        <f>B30*B6</f>
        <v>0</v>
      </c>
      <c r="D30" s="20">
        <f>B30*C6</f>
        <v>0</v>
      </c>
      <c r="E30" s="20">
        <f>B30*D6</f>
        <v>0</v>
      </c>
      <c r="F30" s="10">
        <f>E6*B30</f>
        <v>0</v>
      </c>
    </row>
    <row r="31" spans="1:14" ht="15.75">
      <c r="A31" s="6" t="s">
        <v>16</v>
      </c>
      <c r="B31" s="19"/>
      <c r="C31" s="20">
        <f>B31*B7</f>
        <v>0</v>
      </c>
      <c r="D31" s="20">
        <f>B31*C7</f>
        <v>0</v>
      </c>
      <c r="E31" s="20">
        <f>B31*D7</f>
        <v>0</v>
      </c>
      <c r="F31" s="10">
        <f>E7*B31</f>
        <v>0</v>
      </c>
    </row>
    <row r="32" spans="1:14" ht="15.75">
      <c r="A32" s="6" t="s">
        <v>22</v>
      </c>
      <c r="B32" s="19"/>
      <c r="C32" s="20">
        <f>B32*B8</f>
        <v>0</v>
      </c>
      <c r="D32" s="20">
        <f>B32*C8</f>
        <v>0</v>
      </c>
      <c r="E32" s="20">
        <f>B32*D8</f>
        <v>0</v>
      </c>
      <c r="F32" s="10">
        <f>E8*B32</f>
        <v>0</v>
      </c>
    </row>
    <row r="33" spans="1:6" ht="15.75">
      <c r="A33" s="6" t="s">
        <v>25</v>
      </c>
      <c r="B33" s="19"/>
      <c r="C33" s="20">
        <f>B33*B9</f>
        <v>0</v>
      </c>
      <c r="D33" s="20">
        <f>B33*C9</f>
        <v>0</v>
      </c>
      <c r="E33" s="20">
        <f>B33*D9</f>
        <v>0</v>
      </c>
      <c r="F33" s="10">
        <f>E9*B33</f>
        <v>0</v>
      </c>
    </row>
    <row r="34" spans="1:6" ht="15.75">
      <c r="A34" s="6" t="s">
        <v>28</v>
      </c>
      <c r="B34" s="19"/>
      <c r="C34" s="20">
        <f>B34*B10</f>
        <v>0</v>
      </c>
      <c r="D34" s="20">
        <f>B34*C10</f>
        <v>0</v>
      </c>
      <c r="E34" s="20">
        <f>B34*D10</f>
        <v>0</v>
      </c>
      <c r="F34" s="10">
        <f>E10*B34</f>
        <v>0</v>
      </c>
    </row>
    <row r="35" spans="1:6" ht="15.75">
      <c r="A35" s="6" t="s">
        <v>31</v>
      </c>
      <c r="B35" s="19"/>
      <c r="C35" s="20">
        <f>B35*B11</f>
        <v>0</v>
      </c>
      <c r="D35" s="20">
        <f>(B35*C11)</f>
        <v>0</v>
      </c>
      <c r="E35" s="20">
        <f>(B35*D11)</f>
        <v>0</v>
      </c>
      <c r="F35" s="10">
        <f>E11*B35</f>
        <v>0</v>
      </c>
    </row>
    <row r="36" spans="1:6" ht="15.75">
      <c r="A36" s="6" t="s">
        <v>34</v>
      </c>
      <c r="B36" s="19"/>
      <c r="C36" s="20">
        <f>B36*B12</f>
        <v>0</v>
      </c>
      <c r="D36" s="20">
        <f>B36*C12</f>
        <v>0</v>
      </c>
      <c r="E36" s="20">
        <f>B36*D12</f>
        <v>0</v>
      </c>
      <c r="F36" s="10">
        <f>E12*B36</f>
        <v>0</v>
      </c>
    </row>
    <row r="37" spans="1:6" ht="15.75">
      <c r="A37" s="6" t="s">
        <v>37</v>
      </c>
      <c r="B37" s="19"/>
      <c r="C37" s="20">
        <f>B37*B13</f>
        <v>0</v>
      </c>
      <c r="D37" s="20">
        <f>B37*C13</f>
        <v>0</v>
      </c>
      <c r="E37" s="20">
        <f>B37*D13</f>
        <v>0</v>
      </c>
      <c r="F37" s="10">
        <f>E13*B37</f>
        <v>0</v>
      </c>
    </row>
    <row r="38" spans="1:6" ht="15.75">
      <c r="A38" s="6" t="s">
        <v>40</v>
      </c>
      <c r="B38" s="19"/>
      <c r="C38" s="20">
        <f>B38*B14</f>
        <v>0</v>
      </c>
      <c r="D38" s="20">
        <f>B38*C14</f>
        <v>0</v>
      </c>
      <c r="E38" s="20">
        <f>B38*D14</f>
        <v>0</v>
      </c>
      <c r="F38" s="10">
        <f>E14*B38</f>
        <v>0</v>
      </c>
    </row>
    <row r="39" spans="1:6" ht="15.75">
      <c r="A39" s="6" t="s">
        <v>43</v>
      </c>
      <c r="B39" s="19"/>
      <c r="C39" s="20">
        <f>B39*B15</f>
        <v>0</v>
      </c>
      <c r="D39" s="20">
        <f>B39*C15</f>
        <v>0</v>
      </c>
      <c r="E39" s="20">
        <f>B39*D15</f>
        <v>0</v>
      </c>
      <c r="F39" s="10">
        <f>E15*B39</f>
        <v>0</v>
      </c>
    </row>
    <row r="40" spans="1:6" ht="15.75">
      <c r="A40" s="6" t="s">
        <v>45</v>
      </c>
      <c r="B40" s="19"/>
      <c r="C40" s="20">
        <f>B40*B16</f>
        <v>0</v>
      </c>
      <c r="D40" s="20">
        <f>B40*C16</f>
        <v>0</v>
      </c>
      <c r="E40" s="20">
        <f>B40*D16</f>
        <v>0</v>
      </c>
      <c r="F40" s="10">
        <f>E16*B40</f>
        <v>0</v>
      </c>
    </row>
    <row r="41" spans="1:6" ht="15.75">
      <c r="A41" s="15" t="s">
        <v>47</v>
      </c>
      <c r="B41" s="19"/>
      <c r="C41" s="20">
        <f>B41*B17</f>
        <v>0</v>
      </c>
      <c r="D41" s="20">
        <f>B41*C17</f>
        <v>0</v>
      </c>
      <c r="E41" s="20">
        <f>B41*D17</f>
        <v>0</v>
      </c>
      <c r="F41" s="10">
        <f>E17*B41</f>
        <v>0</v>
      </c>
    </row>
    <row r="42" spans="1:6" ht="15.75">
      <c r="A42" s="6" t="s">
        <v>49</v>
      </c>
      <c r="B42" s="19"/>
      <c r="C42" s="20">
        <f>B42*B18</f>
        <v>0</v>
      </c>
      <c r="D42" s="20">
        <f>B42*C18</f>
        <v>0</v>
      </c>
      <c r="E42" s="20">
        <f>B42*D18</f>
        <v>0</v>
      </c>
      <c r="F42" s="10">
        <f>E18*B42</f>
        <v>0</v>
      </c>
    </row>
    <row r="44" spans="1:6" ht="15.75">
      <c r="C44" s="21" t="s">
        <v>62</v>
      </c>
      <c r="D44" s="21" t="s">
        <v>63</v>
      </c>
      <c r="E44" s="21" t="s">
        <v>64</v>
      </c>
      <c r="F44" s="21" t="s">
        <v>65</v>
      </c>
    </row>
    <row r="45" spans="1:6">
      <c r="C45" s="75">
        <f>SUM(C29:C42)</f>
        <v>0</v>
      </c>
      <c r="D45" s="75">
        <f>SUM(D29:D42)</f>
        <v>0</v>
      </c>
      <c r="E45" s="75">
        <f>SUM(E29:E42)</f>
        <v>0</v>
      </c>
      <c r="F45" s="75">
        <f>SUM(F29:F42)/1000</f>
        <v>0</v>
      </c>
    </row>
    <row r="48" spans="1:6" ht="18.75" customHeight="1">
      <c r="A48" s="42" t="s">
        <v>66</v>
      </c>
    </row>
    <row r="49" spans="1:9" ht="18.75" customHeight="1">
      <c r="A49" s="42"/>
    </row>
    <row r="50" spans="1:9" ht="18.75" customHeight="1">
      <c r="A50" s="42"/>
    </row>
    <row r="51" spans="1:9" ht="18.75" customHeight="1">
      <c r="A51" s="43"/>
      <c r="B51" s="22" t="s">
        <v>60</v>
      </c>
      <c r="C51" s="23" t="s">
        <v>3</v>
      </c>
      <c r="D51" s="18" t="s">
        <v>4</v>
      </c>
      <c r="E51" s="18" t="s">
        <v>5</v>
      </c>
      <c r="F51" s="24" t="s">
        <v>67</v>
      </c>
      <c r="G51" s="24" t="s">
        <v>68</v>
      </c>
      <c r="H51" s="5" t="s">
        <v>9</v>
      </c>
      <c r="I51" s="5" t="s">
        <v>10</v>
      </c>
    </row>
    <row r="52" spans="1:9">
      <c r="A52" s="7" t="s">
        <v>13</v>
      </c>
      <c r="B52" s="25"/>
      <c r="C52" s="10">
        <f>B52*H5</f>
        <v>0</v>
      </c>
      <c r="D52" s="10">
        <f>B52*I5</f>
        <v>0</v>
      </c>
      <c r="E52" s="10">
        <f>B52*J5</f>
        <v>0</v>
      </c>
      <c r="F52" s="10">
        <f>B52*K5</f>
        <v>0</v>
      </c>
      <c r="G52" s="10">
        <f>B52*L5</f>
        <v>0</v>
      </c>
      <c r="H52" s="10">
        <f>B52*M5</f>
        <v>0</v>
      </c>
      <c r="I52" s="11">
        <f>B52*N5</f>
        <v>0</v>
      </c>
    </row>
    <row r="53" spans="1:9">
      <c r="A53" s="7" t="s">
        <v>15</v>
      </c>
      <c r="B53" s="25"/>
      <c r="C53" s="10">
        <f>B53*H6</f>
        <v>0</v>
      </c>
      <c r="D53" s="10">
        <f>B53*I6</f>
        <v>0</v>
      </c>
      <c r="E53" s="10">
        <f>B53*J6</f>
        <v>0</v>
      </c>
      <c r="F53" s="10">
        <f>B53*K6</f>
        <v>0</v>
      </c>
      <c r="G53" s="10">
        <f>B53*L6</f>
        <v>0</v>
      </c>
      <c r="H53" s="10">
        <f>B53*M6</f>
        <v>0</v>
      </c>
      <c r="I53" s="11">
        <f>B53*N6</f>
        <v>0</v>
      </c>
    </row>
    <row r="54" spans="1:9">
      <c r="A54" s="7" t="s">
        <v>17</v>
      </c>
      <c r="B54" s="25"/>
      <c r="C54" s="10">
        <f>B54*H7</f>
        <v>0</v>
      </c>
      <c r="D54" s="10">
        <f>B54*I7</f>
        <v>0</v>
      </c>
      <c r="E54" s="10">
        <f>B54*J7</f>
        <v>0</v>
      </c>
      <c r="F54" s="10">
        <f>B54*K7</f>
        <v>0</v>
      </c>
      <c r="G54" s="10">
        <f>B54*L7</f>
        <v>0</v>
      </c>
      <c r="H54" s="10">
        <f>B54*M7</f>
        <v>0</v>
      </c>
      <c r="I54" s="11">
        <f>B54*N7</f>
        <v>0</v>
      </c>
    </row>
    <row r="55" spans="1:9">
      <c r="A55" s="7" t="s">
        <v>23</v>
      </c>
      <c r="B55" s="25"/>
      <c r="C55" s="10">
        <f>B55*H8</f>
        <v>0</v>
      </c>
      <c r="D55" s="10">
        <f>B55*I8</f>
        <v>0</v>
      </c>
      <c r="E55" s="10">
        <f>B55*J8</f>
        <v>0</v>
      </c>
      <c r="F55" s="10">
        <f>B55*K8</f>
        <v>0</v>
      </c>
      <c r="G55" s="10">
        <f>B55*L8</f>
        <v>0</v>
      </c>
      <c r="H55" s="10">
        <f>B55*M8</f>
        <v>0</v>
      </c>
      <c r="I55" s="11">
        <f>B55*N8</f>
        <v>0</v>
      </c>
    </row>
    <row r="56" spans="1:9">
      <c r="A56" s="7" t="s">
        <v>26</v>
      </c>
      <c r="B56" s="25"/>
      <c r="C56" s="10">
        <f>B56*H9</f>
        <v>0</v>
      </c>
      <c r="D56" s="10">
        <f>B56*I9</f>
        <v>0</v>
      </c>
      <c r="E56" s="10">
        <f>B56*J9</f>
        <v>0</v>
      </c>
      <c r="F56" s="10">
        <f>B56*K9</f>
        <v>0</v>
      </c>
      <c r="G56" s="10">
        <f>B56*L9</f>
        <v>0</v>
      </c>
      <c r="H56" s="10">
        <f>B56*M9</f>
        <v>0</v>
      </c>
      <c r="I56" s="11">
        <f>B56*N9</f>
        <v>0</v>
      </c>
    </row>
    <row r="57" spans="1:9">
      <c r="A57" s="7" t="s">
        <v>29</v>
      </c>
      <c r="B57" s="25"/>
      <c r="C57" s="10">
        <f>B57*H10</f>
        <v>0</v>
      </c>
      <c r="D57" s="10">
        <f>B57*I10</f>
        <v>0</v>
      </c>
      <c r="E57" s="10">
        <f>B57*J10</f>
        <v>0</v>
      </c>
      <c r="F57" s="10">
        <f>B57*K10</f>
        <v>0</v>
      </c>
      <c r="G57" s="10">
        <f>B57*L10</f>
        <v>0</v>
      </c>
      <c r="H57" s="10">
        <f>B57*M10</f>
        <v>0</v>
      </c>
      <c r="I57" s="11">
        <f>B57*N10</f>
        <v>0</v>
      </c>
    </row>
    <row r="58" spans="1:9">
      <c r="A58" s="7" t="s">
        <v>32</v>
      </c>
      <c r="B58" s="25"/>
      <c r="C58" s="10">
        <f>B58*H11</f>
        <v>0</v>
      </c>
      <c r="D58" s="10">
        <f>B58*I11</f>
        <v>0</v>
      </c>
      <c r="E58" s="10">
        <f>B58*J11</f>
        <v>0</v>
      </c>
      <c r="F58" s="10">
        <f>B58*K11</f>
        <v>0</v>
      </c>
      <c r="G58" s="10">
        <f>B58*L11</f>
        <v>0</v>
      </c>
      <c r="H58" s="10">
        <f>B58*M11</f>
        <v>0</v>
      </c>
      <c r="I58" s="11">
        <f>B58*N11</f>
        <v>0</v>
      </c>
    </row>
    <row r="59" spans="1:9">
      <c r="A59" s="7" t="s">
        <v>35</v>
      </c>
      <c r="B59" s="25"/>
      <c r="C59" s="10">
        <f>B59*H12</f>
        <v>0</v>
      </c>
      <c r="D59" s="10">
        <f>B59*I12</f>
        <v>0</v>
      </c>
      <c r="E59" s="10">
        <f>B59*J12</f>
        <v>0</v>
      </c>
      <c r="F59" s="10">
        <f>B59*K12</f>
        <v>0</v>
      </c>
      <c r="G59" s="10">
        <f>B59*L12</f>
        <v>0</v>
      </c>
      <c r="H59" s="10">
        <f>B59*M12</f>
        <v>0</v>
      </c>
      <c r="I59" s="11">
        <f>B59*N12</f>
        <v>0</v>
      </c>
    </row>
    <row r="60" spans="1:9">
      <c r="A60" s="7" t="s">
        <v>38</v>
      </c>
      <c r="B60" s="25"/>
      <c r="C60" s="10">
        <f>B60*H13</f>
        <v>0</v>
      </c>
      <c r="D60" s="10">
        <f>B60*I13</f>
        <v>0</v>
      </c>
      <c r="E60" s="10">
        <f>B60*J13</f>
        <v>0</v>
      </c>
      <c r="F60" s="10">
        <f>B60*K13</f>
        <v>0</v>
      </c>
      <c r="G60" s="10">
        <f>B60*L13</f>
        <v>0</v>
      </c>
      <c r="H60" s="10">
        <f>B60*M13</f>
        <v>0</v>
      </c>
      <c r="I60" s="11">
        <f>B60*N13</f>
        <v>0</v>
      </c>
    </row>
    <row r="61" spans="1:9">
      <c r="A61" s="7" t="s">
        <v>41</v>
      </c>
      <c r="B61" s="25"/>
      <c r="C61" s="10">
        <f>B61*H14</f>
        <v>0</v>
      </c>
      <c r="D61" s="10">
        <f>B61*I14</f>
        <v>0</v>
      </c>
      <c r="E61" s="10">
        <f>B61*J14</f>
        <v>0</v>
      </c>
      <c r="F61" s="10">
        <f>B61*K14</f>
        <v>0</v>
      </c>
      <c r="G61" s="10">
        <f>B61*L14</f>
        <v>0</v>
      </c>
      <c r="H61" s="10">
        <f>B61*M14</f>
        <v>0</v>
      </c>
      <c r="I61" s="11">
        <f>B61*N14</f>
        <v>0</v>
      </c>
    </row>
    <row r="62" spans="1:9">
      <c r="A62" s="7" t="s">
        <v>44</v>
      </c>
      <c r="B62" s="25"/>
      <c r="C62" s="10">
        <f>B62*H15</f>
        <v>0</v>
      </c>
      <c r="D62" s="10">
        <f>B62*I15</f>
        <v>0</v>
      </c>
      <c r="E62" s="10">
        <f>B62*J15</f>
        <v>0</v>
      </c>
      <c r="F62" s="10">
        <f>B62*K15</f>
        <v>0</v>
      </c>
      <c r="G62" s="10">
        <f>B62*L15</f>
        <v>0</v>
      </c>
      <c r="H62" s="10">
        <f>B62*M15</f>
        <v>0</v>
      </c>
      <c r="I62" s="11">
        <f>B62*N15</f>
        <v>0</v>
      </c>
    </row>
    <row r="63" spans="1:9">
      <c r="A63" s="7" t="s">
        <v>46</v>
      </c>
      <c r="B63" s="25"/>
      <c r="C63" s="10">
        <f>B63*H16</f>
        <v>0</v>
      </c>
      <c r="D63" s="10">
        <f>B63*I16</f>
        <v>0</v>
      </c>
      <c r="E63" s="10">
        <f>B63*J16</f>
        <v>0</v>
      </c>
      <c r="F63" s="10">
        <f>B63*K16</f>
        <v>0</v>
      </c>
      <c r="G63" s="10">
        <f>B63*L16</f>
        <v>0</v>
      </c>
      <c r="H63" s="10">
        <f>B63*M16</f>
        <v>0</v>
      </c>
      <c r="I63" s="11">
        <f>B63*N16</f>
        <v>0</v>
      </c>
    </row>
    <row r="64" spans="1:9">
      <c r="A64" s="7" t="s">
        <v>48</v>
      </c>
      <c r="B64" s="25"/>
      <c r="C64" s="10">
        <f>B64*H17</f>
        <v>0</v>
      </c>
      <c r="D64" s="10">
        <f>B64*I17</f>
        <v>0</v>
      </c>
      <c r="E64" s="10">
        <f>B64*J17</f>
        <v>0</v>
      </c>
      <c r="F64" s="10">
        <f>B64*K17</f>
        <v>0</v>
      </c>
      <c r="G64" s="10">
        <f>B64*L17</f>
        <v>0</v>
      </c>
      <c r="H64" s="10">
        <f>B64*M17</f>
        <v>0</v>
      </c>
      <c r="I64" s="11">
        <f>B64*N17</f>
        <v>0</v>
      </c>
    </row>
    <row r="65" spans="1:15">
      <c r="A65" s="7" t="s">
        <v>50</v>
      </c>
      <c r="B65" s="25"/>
      <c r="C65" s="10">
        <f>B65*H18</f>
        <v>0</v>
      </c>
      <c r="D65" s="10">
        <f>B65*I18</f>
        <v>0</v>
      </c>
      <c r="E65" s="10">
        <f>B65*J18</f>
        <v>0</v>
      </c>
      <c r="F65" s="10">
        <f>B65*K18</f>
        <v>0</v>
      </c>
      <c r="G65" s="10">
        <f>B65*L18</f>
        <v>0</v>
      </c>
      <c r="H65" s="10">
        <f>B65*M18</f>
        <v>0</v>
      </c>
      <c r="I65" s="11">
        <f>B65*N18</f>
        <v>0</v>
      </c>
    </row>
    <row r="66" spans="1:15">
      <c r="A66" s="7" t="s">
        <v>51</v>
      </c>
      <c r="B66" s="25"/>
      <c r="C66" s="10">
        <f>B66*H19</f>
        <v>0</v>
      </c>
      <c r="D66" s="10">
        <f>B66*I19</f>
        <v>0</v>
      </c>
      <c r="E66" s="10">
        <f>B66*J19</f>
        <v>0</v>
      </c>
      <c r="F66" s="10">
        <f>B66*K19</f>
        <v>0</v>
      </c>
      <c r="G66" s="10">
        <f>B66*L19</f>
        <v>0</v>
      </c>
      <c r="H66" s="10">
        <f>B66*M19</f>
        <v>0</v>
      </c>
      <c r="I66" s="11">
        <f>B66*N19</f>
        <v>0</v>
      </c>
    </row>
    <row r="67" spans="1:15">
      <c r="A67" s="7" t="s">
        <v>52</v>
      </c>
      <c r="B67" s="25"/>
      <c r="C67" s="10">
        <f>B67*H20</f>
        <v>0</v>
      </c>
      <c r="D67" s="10">
        <f>B67*I20</f>
        <v>0</v>
      </c>
      <c r="E67" s="10">
        <f>B67*J20</f>
        <v>0</v>
      </c>
      <c r="F67" s="10">
        <f>B67*K20</f>
        <v>0</v>
      </c>
      <c r="G67" s="10">
        <f>B67*L20</f>
        <v>0</v>
      </c>
      <c r="H67" s="10">
        <f>B67*M20</f>
        <v>0</v>
      </c>
      <c r="I67" s="11">
        <f>B67*N20</f>
        <v>0</v>
      </c>
    </row>
    <row r="68" spans="1:15">
      <c r="A68" s="7" t="s">
        <v>53</v>
      </c>
      <c r="B68" s="25"/>
      <c r="C68" s="10">
        <f>B68*H21</f>
        <v>0</v>
      </c>
      <c r="D68" s="10">
        <f>B68*I21</f>
        <v>0</v>
      </c>
      <c r="E68" s="10">
        <f>B68*J21</f>
        <v>0</v>
      </c>
      <c r="F68" s="10">
        <f>B68*K21</f>
        <v>0</v>
      </c>
      <c r="G68" s="10">
        <f>B68*L21</f>
        <v>0</v>
      </c>
      <c r="H68" s="10">
        <f>B68*M21</f>
        <v>0</v>
      </c>
      <c r="I68" s="11">
        <f>B68*N21</f>
        <v>0</v>
      </c>
    </row>
    <row r="69" spans="1:15">
      <c r="A69" s="7" t="s">
        <v>54</v>
      </c>
      <c r="B69" s="25"/>
      <c r="C69" s="10">
        <f>B69*H22</f>
        <v>0</v>
      </c>
      <c r="D69" s="10">
        <f>B69*I22</f>
        <v>0</v>
      </c>
      <c r="E69" s="10">
        <f>B69*J22</f>
        <v>0</v>
      </c>
      <c r="F69" s="10">
        <f>B69*K22</f>
        <v>0</v>
      </c>
      <c r="G69" s="10">
        <f>B69*L22</f>
        <v>0</v>
      </c>
      <c r="H69" s="10">
        <f>B69*M22</f>
        <v>0</v>
      </c>
      <c r="I69" s="11">
        <f>B69*N22</f>
        <v>0</v>
      </c>
    </row>
    <row r="70" spans="1:15">
      <c r="A70" s="7" t="s">
        <v>55</v>
      </c>
      <c r="B70" s="25"/>
      <c r="C70" s="10">
        <f>B70*H23</f>
        <v>0</v>
      </c>
      <c r="D70" s="10">
        <f>B70*I23</f>
        <v>0</v>
      </c>
      <c r="E70" s="10">
        <f>B70*J23</f>
        <v>0</v>
      </c>
      <c r="F70" s="10">
        <f>B70*K23</f>
        <v>0</v>
      </c>
      <c r="G70" s="10">
        <f>B70*L23</f>
        <v>0</v>
      </c>
      <c r="H70" s="10">
        <f>B70*M23</f>
        <v>0</v>
      </c>
      <c r="I70" s="11">
        <f>B70*N23</f>
        <v>0</v>
      </c>
    </row>
    <row r="71" spans="1:15">
      <c r="A71" s="7" t="s">
        <v>56</v>
      </c>
      <c r="B71" s="25"/>
      <c r="C71" s="10">
        <f>B71*H24</f>
        <v>0</v>
      </c>
      <c r="D71" s="10">
        <f>B71*I24</f>
        <v>0</v>
      </c>
      <c r="E71" s="10">
        <f>B71*J24</f>
        <v>0</v>
      </c>
      <c r="F71" s="10">
        <f>B71*K24</f>
        <v>0</v>
      </c>
      <c r="G71" s="10">
        <f>B71*L24</f>
        <v>0</v>
      </c>
      <c r="H71" s="10">
        <f>B71*M24</f>
        <v>0</v>
      </c>
      <c r="I71" s="11">
        <f>B71*N24</f>
        <v>0</v>
      </c>
    </row>
    <row r="72" spans="1:15">
      <c r="A72" s="7" t="s">
        <v>58</v>
      </c>
      <c r="B72" s="25"/>
      <c r="C72" s="10">
        <f>B72*H25</f>
        <v>0</v>
      </c>
      <c r="D72" s="10">
        <f>B72*I25</f>
        <v>0</v>
      </c>
      <c r="E72" s="10">
        <f>B72*J25</f>
        <v>0</v>
      </c>
      <c r="F72" s="10">
        <f>B72*K25</f>
        <v>0</v>
      </c>
      <c r="G72" s="10">
        <f>B72*L25</f>
        <v>0</v>
      </c>
      <c r="H72" s="10">
        <f>B72*M25</f>
        <v>0</v>
      </c>
      <c r="I72" s="11">
        <f>B72*N25</f>
        <v>0</v>
      </c>
    </row>
    <row r="73" spans="1:15">
      <c r="A73" s="7" t="s">
        <v>59</v>
      </c>
      <c r="B73" s="25"/>
      <c r="C73" s="10">
        <f>B73*H26</f>
        <v>0</v>
      </c>
      <c r="D73" s="10">
        <f>B73*I26</f>
        <v>0</v>
      </c>
      <c r="E73" s="10">
        <f>B73*J26</f>
        <v>0</v>
      </c>
      <c r="F73" s="10">
        <f>B73*K26</f>
        <v>0</v>
      </c>
      <c r="G73" s="10">
        <f>B73*L26</f>
        <v>0</v>
      </c>
      <c r="H73" s="10">
        <f>B73*M26</f>
        <v>0</v>
      </c>
      <c r="I73" s="11">
        <f>B73*N26</f>
        <v>0</v>
      </c>
    </row>
    <row r="75" spans="1:15" ht="15.75">
      <c r="C75" s="26" t="s">
        <v>62</v>
      </c>
      <c r="D75" s="26" t="s">
        <v>63</v>
      </c>
      <c r="E75" s="26" t="s">
        <v>64</v>
      </c>
      <c r="F75" s="26" t="s">
        <v>69</v>
      </c>
      <c r="G75" s="26" t="s">
        <v>70</v>
      </c>
      <c r="H75" s="26" t="s">
        <v>65</v>
      </c>
      <c r="I75" s="26" t="s">
        <v>10</v>
      </c>
    </row>
    <row r="76" spans="1:15">
      <c r="C76" s="75">
        <f>SUM(C52:C73)</f>
        <v>0</v>
      </c>
      <c r="D76" s="75">
        <f>SUM(D52:D73)</f>
        <v>0</v>
      </c>
      <c r="E76" s="75">
        <f>SUM(E52:F73)</f>
        <v>0</v>
      </c>
      <c r="F76" s="75">
        <f>SUM(F52:F73)</f>
        <v>0</v>
      </c>
      <c r="G76" s="75">
        <f>SUM(G52:G73)</f>
        <v>0</v>
      </c>
      <c r="H76" s="75">
        <f>SUM(H52:H73)/1000</f>
        <v>0</v>
      </c>
      <c r="I76" s="75">
        <f>SUM(I52:I73)</f>
        <v>0</v>
      </c>
    </row>
    <row r="79" spans="1:15" ht="15.75" thickBot="1">
      <c r="O79" s="27"/>
    </row>
    <row r="80" spans="1:15" ht="17.25" customHeight="1">
      <c r="C80" s="44" t="s">
        <v>71</v>
      </c>
      <c r="D80" s="45"/>
      <c r="E80" s="45"/>
      <c r="F80" s="45"/>
      <c r="G80" s="45"/>
      <c r="H80" s="46"/>
      <c r="O80" s="28"/>
    </row>
    <row r="81" spans="1:8">
      <c r="C81" s="47"/>
      <c r="D81" s="48"/>
      <c r="E81" s="48"/>
      <c r="F81" s="48"/>
      <c r="G81" s="48"/>
      <c r="H81" s="49"/>
    </row>
    <row r="82" spans="1:8" ht="15.75" thickBot="1">
      <c r="C82" s="50"/>
      <c r="D82" s="51"/>
      <c r="E82" s="51"/>
      <c r="F82" s="51"/>
      <c r="G82" s="51"/>
      <c r="H82" s="52"/>
    </row>
    <row r="83" spans="1:8" ht="15.75">
      <c r="C83" s="29" t="s">
        <v>62</v>
      </c>
      <c r="D83" s="30" t="s">
        <v>63</v>
      </c>
      <c r="E83" s="30" t="s">
        <v>64</v>
      </c>
      <c r="F83" s="30" t="s">
        <v>69</v>
      </c>
      <c r="G83" s="30" t="s">
        <v>70</v>
      </c>
      <c r="H83" s="31" t="s">
        <v>72</v>
      </c>
    </row>
    <row r="84" spans="1:8" ht="15.75" thickBot="1">
      <c r="C84" s="76">
        <f>C76+C45</f>
        <v>0</v>
      </c>
      <c r="D84" s="77">
        <f>D45+D76</f>
        <v>0</v>
      </c>
      <c r="E84" s="77">
        <f>E45+E76</f>
        <v>0</v>
      </c>
      <c r="F84" s="77">
        <f>F76</f>
        <v>0</v>
      </c>
      <c r="G84" s="77">
        <f>G76</f>
        <v>0</v>
      </c>
      <c r="H84" s="78">
        <f>F45+H76</f>
        <v>0</v>
      </c>
    </row>
    <row r="88" spans="1:8" ht="18.75" customHeight="1">
      <c r="A88" s="42" t="s">
        <v>73</v>
      </c>
    </row>
    <row r="89" spans="1:8" ht="18.75" customHeight="1">
      <c r="A89" s="42"/>
    </row>
    <row r="90" spans="1:8" ht="18.75" customHeight="1">
      <c r="A90" s="42"/>
    </row>
    <row r="91" spans="1:8" ht="18.75" customHeight="1">
      <c r="A91" s="43"/>
      <c r="B91" s="17" t="s">
        <v>60</v>
      </c>
      <c r="C91" s="18" t="s">
        <v>3</v>
      </c>
      <c r="D91" s="18" t="s">
        <v>4</v>
      </c>
      <c r="E91" s="18" t="s">
        <v>5</v>
      </c>
      <c r="F91" s="18" t="s">
        <v>61</v>
      </c>
    </row>
    <row r="92" spans="1:8" ht="15.75">
      <c r="A92" s="7" t="s">
        <v>24</v>
      </c>
      <c r="B92" s="19"/>
      <c r="C92" s="20">
        <f>B92*U8</f>
        <v>0</v>
      </c>
      <c r="D92" s="20">
        <f>B92*V8</f>
        <v>0</v>
      </c>
      <c r="E92" s="20">
        <f>B92*W8</f>
        <v>0</v>
      </c>
      <c r="F92" s="10">
        <f>B92*X8</f>
        <v>0</v>
      </c>
    </row>
    <row r="93" spans="1:8" ht="15.75">
      <c r="A93" s="7" t="s">
        <v>27</v>
      </c>
      <c r="B93" s="19"/>
      <c r="C93" s="20">
        <f t="shared" ref="C93:C105" si="3">B93*U9</f>
        <v>0</v>
      </c>
      <c r="D93" s="20">
        <f t="shared" ref="D93:D105" si="4">B93*V9</f>
        <v>0</v>
      </c>
      <c r="E93" s="20">
        <f t="shared" ref="E93:E105" si="5">B93*W9</f>
        <v>0</v>
      </c>
      <c r="F93" s="10">
        <f t="shared" ref="F93:F105" si="6">B93*X9</f>
        <v>0</v>
      </c>
    </row>
    <row r="94" spans="1:8" ht="15.75">
      <c r="A94" s="7" t="s">
        <v>30</v>
      </c>
      <c r="B94" s="19"/>
      <c r="C94" s="20">
        <f t="shared" si="3"/>
        <v>0</v>
      </c>
      <c r="D94" s="20">
        <f t="shared" si="4"/>
        <v>0</v>
      </c>
      <c r="E94" s="20">
        <f t="shared" si="5"/>
        <v>0</v>
      </c>
      <c r="F94" s="10">
        <f t="shared" si="6"/>
        <v>0</v>
      </c>
    </row>
    <row r="95" spans="1:8" ht="15.75">
      <c r="A95" s="7" t="s">
        <v>33</v>
      </c>
      <c r="B95" s="19"/>
      <c r="C95" s="20">
        <f t="shared" si="3"/>
        <v>0</v>
      </c>
      <c r="D95" s="20">
        <f t="shared" si="4"/>
        <v>0</v>
      </c>
      <c r="E95" s="20">
        <f t="shared" si="5"/>
        <v>0</v>
      </c>
      <c r="F95" s="10">
        <f t="shared" si="6"/>
        <v>0</v>
      </c>
    </row>
    <row r="96" spans="1:8" ht="15.75">
      <c r="A96" s="7" t="s">
        <v>36</v>
      </c>
      <c r="B96" s="19"/>
      <c r="C96" s="20">
        <f t="shared" si="3"/>
        <v>0</v>
      </c>
      <c r="D96" s="20">
        <f t="shared" si="4"/>
        <v>0</v>
      </c>
      <c r="E96" s="20">
        <f t="shared" si="5"/>
        <v>0</v>
      </c>
      <c r="F96" s="10">
        <f t="shared" si="6"/>
        <v>0</v>
      </c>
    </row>
    <row r="97" spans="1:8" ht="15.75">
      <c r="A97" s="7" t="s">
        <v>39</v>
      </c>
      <c r="B97" s="19"/>
      <c r="C97" s="20">
        <f t="shared" si="3"/>
        <v>0</v>
      </c>
      <c r="D97" s="20">
        <f t="shared" si="4"/>
        <v>0</v>
      </c>
      <c r="E97" s="20">
        <f t="shared" si="5"/>
        <v>0</v>
      </c>
      <c r="F97" s="10">
        <f t="shared" si="6"/>
        <v>0</v>
      </c>
    </row>
    <row r="98" spans="1:8" ht="15.75">
      <c r="A98" s="7" t="s">
        <v>42</v>
      </c>
      <c r="B98" s="19"/>
      <c r="C98" s="20">
        <f t="shared" si="3"/>
        <v>0</v>
      </c>
      <c r="D98" s="20">
        <f t="shared" si="4"/>
        <v>0</v>
      </c>
      <c r="E98" s="20">
        <f t="shared" si="5"/>
        <v>0</v>
      </c>
      <c r="F98" s="10">
        <f t="shared" si="6"/>
        <v>0</v>
      </c>
    </row>
    <row r="99" spans="1:8" ht="15.75">
      <c r="A99" s="70"/>
      <c r="B99" s="71"/>
      <c r="C99" s="71"/>
      <c r="D99" s="71"/>
      <c r="E99" s="71"/>
      <c r="F99" s="72"/>
    </row>
    <row r="100" spans="1:8" ht="15.75">
      <c r="A100" s="70"/>
      <c r="B100" s="71"/>
      <c r="C100" s="73" t="s">
        <v>62</v>
      </c>
      <c r="D100" s="73" t="s">
        <v>63</v>
      </c>
      <c r="E100" s="73" t="s">
        <v>64</v>
      </c>
      <c r="F100" s="73" t="s">
        <v>65</v>
      </c>
    </row>
    <row r="101" spans="1:8" ht="15.75">
      <c r="A101" s="70"/>
      <c r="B101" s="71"/>
      <c r="C101" s="79">
        <f>SUM(C92:C98)</f>
        <v>0</v>
      </c>
      <c r="D101" s="79">
        <f>SUM(D92:D98)</f>
        <v>0</v>
      </c>
      <c r="E101" s="79">
        <f>SUM(E92:E98)</f>
        <v>0</v>
      </c>
      <c r="F101" s="79">
        <f>SUM(F92:F98)/1000</f>
        <v>0</v>
      </c>
    </row>
    <row r="102" spans="1:8" ht="15.75">
      <c r="A102" s="70"/>
      <c r="B102" s="71"/>
      <c r="C102" s="71"/>
      <c r="D102" s="71"/>
      <c r="E102" s="71"/>
      <c r="F102" s="72"/>
    </row>
    <row r="103" spans="1:8" ht="15.75">
      <c r="A103" s="70"/>
      <c r="B103" s="71"/>
      <c r="C103" s="71"/>
      <c r="D103" s="71"/>
      <c r="E103" s="71"/>
      <c r="F103" s="72"/>
    </row>
    <row r="104" spans="1:8" ht="15.75">
      <c r="A104" s="70"/>
      <c r="B104" s="71"/>
      <c r="C104" s="71"/>
      <c r="D104" s="71"/>
      <c r="E104" s="71"/>
      <c r="F104" s="72"/>
    </row>
    <row r="105" spans="1:8" ht="15.75">
      <c r="A105" s="70"/>
      <c r="B105" s="71"/>
      <c r="C105" s="71"/>
      <c r="D105" s="71"/>
      <c r="E105" s="71"/>
      <c r="F105" s="72"/>
    </row>
    <row r="106" spans="1:8">
      <c r="A106" s="74"/>
      <c r="B106" s="74"/>
      <c r="C106" s="74"/>
      <c r="D106" s="74"/>
      <c r="E106" s="74"/>
      <c r="F106" s="74"/>
    </row>
    <row r="110" spans="1:8" ht="15.75" thickBot="1"/>
    <row r="111" spans="1:8" ht="42" customHeight="1">
      <c r="C111" s="53" t="s">
        <v>74</v>
      </c>
      <c r="D111" s="54"/>
      <c r="E111" s="54"/>
      <c r="F111" s="54"/>
      <c r="G111" s="54"/>
      <c r="H111" s="55"/>
    </row>
    <row r="112" spans="1:8">
      <c r="C112" s="56"/>
      <c r="D112" s="57"/>
      <c r="E112" s="57"/>
      <c r="F112" s="57"/>
      <c r="G112" s="57"/>
      <c r="H112" s="58"/>
    </row>
    <row r="113" spans="3:8">
      <c r="C113" s="56"/>
      <c r="D113" s="57"/>
      <c r="E113" s="57"/>
      <c r="F113" s="57"/>
      <c r="G113" s="57"/>
      <c r="H113" s="58"/>
    </row>
    <row r="114" spans="3:8" ht="15.75" thickBot="1">
      <c r="C114" s="59"/>
      <c r="D114" s="60"/>
      <c r="E114" s="60"/>
      <c r="F114" s="60"/>
      <c r="G114" s="60"/>
      <c r="H114" s="61"/>
    </row>
    <row r="115" spans="3:8" ht="15.75">
      <c r="C115" s="29" t="s">
        <v>62</v>
      </c>
      <c r="D115" s="30" t="s">
        <v>63</v>
      </c>
      <c r="E115" s="30" t="s">
        <v>64</v>
      </c>
      <c r="F115" s="30" t="s">
        <v>69</v>
      </c>
      <c r="G115" s="30" t="s">
        <v>70</v>
      </c>
      <c r="H115" s="31" t="s">
        <v>72</v>
      </c>
    </row>
    <row r="116" spans="3:8" ht="15.75" thickBot="1">
      <c r="C116" s="76">
        <f>C84+C101</f>
        <v>0</v>
      </c>
      <c r="D116" s="77">
        <f>D84+D101</f>
        <v>0</v>
      </c>
      <c r="E116" s="77">
        <f>D84+D101</f>
        <v>0</v>
      </c>
      <c r="F116" s="77">
        <f>F84</f>
        <v>0</v>
      </c>
      <c r="G116" s="77">
        <f>G76</f>
        <v>0</v>
      </c>
      <c r="H116" s="78">
        <f>H84+F101</f>
        <v>0</v>
      </c>
    </row>
  </sheetData>
  <mergeCells count="10">
    <mergeCell ref="A48:A51"/>
    <mergeCell ref="C80:H82"/>
    <mergeCell ref="A88:A91"/>
    <mergeCell ref="C111:H114"/>
    <mergeCell ref="A2:A4"/>
    <mergeCell ref="E1:E4"/>
    <mergeCell ref="G1:G3"/>
    <mergeCell ref="P4:P6"/>
    <mergeCell ref="X4:X7"/>
    <mergeCell ref="A25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</dc:creator>
  <cp:lastModifiedBy>Rémi</cp:lastModifiedBy>
  <dcterms:created xsi:type="dcterms:W3CDTF">2014-01-13T15:15:47Z</dcterms:created>
  <dcterms:modified xsi:type="dcterms:W3CDTF">2014-01-13T15:31:58Z</dcterms:modified>
</cp:coreProperties>
</file>