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480" windowHeight="10050" tabRatio="663"/>
  </bookViews>
  <sheets>
    <sheet name="Consommation actuelle" sheetId="1" r:id="rId1"/>
    <sheet name="Detecteur de présence ss inter" sheetId="2" r:id="rId2"/>
    <sheet name="Detecteur de présence av Inter" sheetId="3" r:id="rId3"/>
    <sheet name="Horloge | Minuterie" sheetId="4" r:id="rId4"/>
  </sheets>
  <calcPr calcId="144525"/>
</workbook>
</file>

<file path=xl/calcChain.xml><?xml version="1.0" encoding="utf-8"?>
<calcChain xmlns="http://schemas.openxmlformats.org/spreadsheetml/2006/main">
  <c r="N44" i="1" l="1"/>
  <c r="N54" i="1"/>
  <c r="M40" i="2" l="1"/>
  <c r="M51" i="2"/>
  <c r="M41" i="2"/>
  <c r="M52" i="2"/>
  <c r="M53" i="2"/>
  <c r="M54" i="2"/>
  <c r="L40" i="2"/>
  <c r="L51" i="2"/>
  <c r="L41" i="2"/>
  <c r="L52" i="2"/>
  <c r="L53" i="2"/>
  <c r="L54" i="2"/>
  <c r="K40" i="2"/>
  <c r="K51" i="2"/>
  <c r="K41" i="2"/>
  <c r="K52" i="2"/>
  <c r="K53" i="2"/>
  <c r="K54" i="2"/>
  <c r="J40" i="2"/>
  <c r="J51" i="2"/>
  <c r="J41" i="2"/>
  <c r="J52" i="2"/>
  <c r="J53" i="2"/>
  <c r="J54" i="2"/>
  <c r="I40" i="2"/>
  <c r="I51" i="2"/>
  <c r="I41" i="2"/>
  <c r="I52" i="2"/>
  <c r="I53" i="2"/>
  <c r="I54" i="2"/>
  <c r="H40" i="2"/>
  <c r="H51" i="2"/>
  <c r="H41" i="2"/>
  <c r="H52" i="2"/>
  <c r="H53" i="2"/>
  <c r="H54" i="2"/>
  <c r="G40" i="2"/>
  <c r="G51" i="2"/>
  <c r="G41" i="2"/>
  <c r="G52" i="2"/>
  <c r="G53" i="2"/>
  <c r="G54" i="2"/>
  <c r="F40" i="2"/>
  <c r="F51" i="2"/>
  <c r="F41" i="2"/>
  <c r="F52" i="2"/>
  <c r="F53" i="2"/>
  <c r="F54" i="2"/>
  <c r="E40" i="2"/>
  <c r="E51" i="2"/>
  <c r="E41" i="2"/>
  <c r="E52" i="2"/>
  <c r="E53" i="2"/>
  <c r="E54" i="2"/>
  <c r="D40" i="2"/>
  <c r="D51" i="2"/>
  <c r="D41" i="2"/>
  <c r="D52" i="2"/>
  <c r="D53" i="2"/>
  <c r="D54" i="2"/>
  <c r="C40" i="2"/>
  <c r="C51" i="2"/>
  <c r="C41" i="2"/>
  <c r="C52" i="2"/>
  <c r="C53" i="2"/>
  <c r="C54" i="2"/>
  <c r="B40" i="2"/>
  <c r="B51" i="2"/>
  <c r="B41" i="2"/>
  <c r="B52" i="2"/>
  <c r="B53" i="2"/>
  <c r="B54" i="2"/>
  <c r="M43" i="2"/>
  <c r="M44" i="2"/>
  <c r="L43" i="2"/>
  <c r="L44" i="2"/>
  <c r="K43" i="2"/>
  <c r="K44" i="2"/>
  <c r="J43" i="2"/>
  <c r="J44" i="2"/>
  <c r="I43" i="2"/>
  <c r="I44" i="2"/>
  <c r="H43" i="2"/>
  <c r="H44" i="2"/>
  <c r="G43" i="2"/>
  <c r="G44" i="2"/>
  <c r="F43" i="2"/>
  <c r="F44" i="2"/>
  <c r="E43" i="2"/>
  <c r="E44" i="2"/>
  <c r="D43" i="2"/>
  <c r="D44" i="2"/>
  <c r="C43" i="2"/>
  <c r="C44" i="2"/>
  <c r="B43" i="2"/>
  <c r="B44" i="2"/>
  <c r="B53" i="1"/>
  <c r="B41" i="1"/>
  <c r="B52" i="1"/>
  <c r="B40" i="1"/>
  <c r="B51" i="1"/>
  <c r="C40" i="1"/>
  <c r="C51" i="1"/>
  <c r="D40" i="1"/>
  <c r="D51" i="1"/>
  <c r="E40" i="1"/>
  <c r="E51" i="1"/>
  <c r="F40" i="1"/>
  <c r="F51" i="1"/>
  <c r="G40" i="1"/>
  <c r="G51" i="1"/>
  <c r="H40" i="1"/>
  <c r="H51" i="1"/>
  <c r="I40" i="1"/>
  <c r="I51" i="1"/>
  <c r="J40" i="1"/>
  <c r="J51" i="1"/>
  <c r="K40" i="1"/>
  <c r="K51" i="1"/>
  <c r="L40" i="1"/>
  <c r="L51" i="1"/>
  <c r="M40" i="1"/>
  <c r="M51" i="1"/>
  <c r="C41" i="1"/>
  <c r="C52" i="1"/>
  <c r="D41" i="1"/>
  <c r="D52" i="1"/>
  <c r="E41" i="1"/>
  <c r="E52" i="1"/>
  <c r="F41" i="1"/>
  <c r="F52" i="1"/>
  <c r="G41" i="1"/>
  <c r="G52" i="1"/>
  <c r="H41" i="1"/>
  <c r="H52" i="1"/>
  <c r="I41" i="1"/>
  <c r="I52" i="1"/>
  <c r="J41" i="1"/>
  <c r="J52" i="1"/>
  <c r="K41" i="1"/>
  <c r="K52" i="1"/>
  <c r="L41" i="1"/>
  <c r="L52" i="1"/>
  <c r="M41" i="1"/>
  <c r="M52" i="1"/>
  <c r="C53" i="1"/>
  <c r="D53" i="1"/>
  <c r="E53" i="1"/>
  <c r="F53" i="1"/>
  <c r="G53" i="1"/>
  <c r="H53" i="1"/>
  <c r="I53" i="1"/>
  <c r="J53" i="1"/>
  <c r="K53" i="1"/>
  <c r="L53" i="1"/>
  <c r="M53" i="1"/>
  <c r="C54" i="1"/>
  <c r="D54" i="1"/>
  <c r="E54" i="1"/>
  <c r="F54" i="1"/>
  <c r="G54" i="1"/>
  <c r="H54" i="1"/>
  <c r="I54" i="1"/>
  <c r="J54" i="1"/>
  <c r="K54" i="1"/>
  <c r="L54" i="1"/>
  <c r="M54" i="1"/>
  <c r="B54" i="1"/>
  <c r="M43" i="1"/>
  <c r="M44" i="1"/>
  <c r="L43" i="1"/>
  <c r="L44" i="1"/>
  <c r="K43" i="1"/>
  <c r="K44" i="1"/>
  <c r="J43" i="1"/>
  <c r="J44" i="1"/>
  <c r="I43" i="1"/>
  <c r="I44" i="1"/>
  <c r="H43" i="1"/>
  <c r="H44" i="1"/>
  <c r="G43" i="1"/>
  <c r="G44" i="1"/>
  <c r="F43" i="1"/>
  <c r="F44" i="1"/>
  <c r="E43" i="1"/>
  <c r="E44" i="1"/>
  <c r="D43" i="1"/>
  <c r="D44" i="1"/>
  <c r="C43" i="1"/>
  <c r="C44" i="1"/>
  <c r="B43" i="1"/>
  <c r="B44" i="1"/>
</calcChain>
</file>

<file path=xl/sharedStrings.xml><?xml version="1.0" encoding="utf-8"?>
<sst xmlns="http://schemas.openxmlformats.org/spreadsheetml/2006/main" count="60" uniqueCount="35">
  <si>
    <t>Janvier</t>
  </si>
  <si>
    <t>février</t>
  </si>
  <si>
    <t xml:space="preserve">mars </t>
  </si>
  <si>
    <t xml:space="preserve">avril </t>
  </si>
  <si>
    <t>mai</t>
  </si>
  <si>
    <t xml:space="preserve">juin </t>
  </si>
  <si>
    <t>juillet</t>
  </si>
  <si>
    <t>aout</t>
  </si>
  <si>
    <t>septembre</t>
  </si>
  <si>
    <t xml:space="preserve">octobre </t>
  </si>
  <si>
    <t>novembre</t>
  </si>
  <si>
    <t xml:space="preserve"> décembre</t>
  </si>
  <si>
    <t>Nombre de jour</t>
  </si>
  <si>
    <t>heure pointe/jour</t>
  </si>
  <si>
    <t>heure pleine/jour</t>
  </si>
  <si>
    <t>heure creuse/jour</t>
  </si>
  <si>
    <t>total prix /mois</t>
  </si>
  <si>
    <t>prix heure pointe/ mois</t>
  </si>
  <si>
    <t>prix heure creuse/mois</t>
  </si>
  <si>
    <t>puissance (kW)</t>
  </si>
  <si>
    <t>consommation heure pointe (kWh)</t>
  </si>
  <si>
    <t>consommation heure pleine (kWh)</t>
  </si>
  <si>
    <t>consommation heure creuse (kWh)</t>
  </si>
  <si>
    <t>consommation total /jour (kWh)</t>
  </si>
  <si>
    <t>consommation total /mois (kWh)</t>
  </si>
  <si>
    <t xml:space="preserve">prix heure pleine/mois </t>
  </si>
  <si>
    <t xml:space="preserve">tarif edf heure pointe (c€HT) </t>
  </si>
  <si>
    <t xml:space="preserve">tarif edfheure pleine (c€HT) </t>
  </si>
  <si>
    <t xml:space="preserve">tarif edf heure creuse (c€HT) </t>
  </si>
  <si>
    <t>heure/jour</t>
  </si>
  <si>
    <t>total prix (€HT) /mois</t>
  </si>
  <si>
    <t>prix heure pointe/ mois(€HT)</t>
  </si>
  <si>
    <t>prix heure pleine/mois (€HT)</t>
  </si>
  <si>
    <t>prix heure creuse/mois(€HT)</t>
  </si>
  <si>
    <t>durée/jour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</si>
</sst>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2" fillId="0" borderId="0" xfId="0" applyFont="1"/>
    <xf numFmtId="2" fontId="0" fillId="0" borderId="0" xfId="1" applyNumberFormat="1" applyFont="1"/>
    <xf numFmtId="2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Prix total / mois</c:v>
          </c:tx>
          <c:marker>
            <c:symbol val="none"/>
          </c:marker>
          <c:cat>
            <c:strRef>
              <c:f>'Consommation actuelle'!$B$32:$M$32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 </c:v>
                </c:pt>
                <c:pt idx="3">
                  <c:v>avril 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 </c:v>
                </c:pt>
                <c:pt idx="10">
                  <c:v>novembre</c:v>
                </c:pt>
                <c:pt idx="11">
                  <c:v> décembre</c:v>
                </c:pt>
              </c:strCache>
            </c:strRef>
          </c:cat>
          <c:val>
            <c:numRef>
              <c:f>'Consommation actuelle'!$B$54:$M$54</c:f>
              <c:numCache>
                <c:formatCode>0.00</c:formatCode>
                <c:ptCount val="12"/>
                <c:pt idx="0">
                  <c:v>58.120394660000002</c:v>
                </c:pt>
                <c:pt idx="1">
                  <c:v>33.648649540000001</c:v>
                </c:pt>
                <c:pt idx="2">
                  <c:v>47.401079999999993</c:v>
                </c:pt>
                <c:pt idx="3">
                  <c:v>14.367568599999997</c:v>
                </c:pt>
                <c:pt idx="4">
                  <c:v>24.816709399999993</c:v>
                </c:pt>
                <c:pt idx="5">
                  <c:v>26.122851999999995</c:v>
                </c:pt>
                <c:pt idx="6">
                  <c:v>5.2245703999999993</c:v>
                </c:pt>
                <c:pt idx="7">
                  <c:v>0</c:v>
                </c:pt>
                <c:pt idx="8">
                  <c:v>24.816709399999993</c:v>
                </c:pt>
                <c:pt idx="9">
                  <c:v>26.122851999999995</c:v>
                </c:pt>
                <c:pt idx="10">
                  <c:v>35.550809999999998</c:v>
                </c:pt>
                <c:pt idx="11">
                  <c:v>45.884522099999998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03424"/>
        <c:axId val="114105344"/>
      </c:lineChart>
      <c:lineChart>
        <c:grouping val="standard"/>
        <c:varyColors val="0"/>
        <c:ser>
          <c:idx val="1"/>
          <c:order val="1"/>
          <c:tx>
            <c:v>Puissance /mois (Kw)</c:v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'Consommation actuelle'!$B$44:$M$44</c:f>
              <c:numCache>
                <c:formatCode>General</c:formatCode>
                <c:ptCount val="12"/>
                <c:pt idx="0">
                  <c:v>584.06000000000006</c:v>
                </c:pt>
                <c:pt idx="1">
                  <c:v>338.14000000000004</c:v>
                </c:pt>
                <c:pt idx="2">
                  <c:v>614.79999999999995</c:v>
                </c:pt>
                <c:pt idx="3">
                  <c:v>338.14</c:v>
                </c:pt>
                <c:pt idx="4">
                  <c:v>584.05999999999995</c:v>
                </c:pt>
                <c:pt idx="5">
                  <c:v>614.79999999999995</c:v>
                </c:pt>
                <c:pt idx="6">
                  <c:v>122.96</c:v>
                </c:pt>
                <c:pt idx="7">
                  <c:v>0</c:v>
                </c:pt>
                <c:pt idx="8">
                  <c:v>584.05999999999995</c:v>
                </c:pt>
                <c:pt idx="9">
                  <c:v>614.79999999999995</c:v>
                </c:pt>
                <c:pt idx="10">
                  <c:v>461.09999999999997</c:v>
                </c:pt>
                <c:pt idx="11">
                  <c:v>461.1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25152"/>
        <c:axId val="114623616"/>
      </c:lineChart>
      <c:catAx>
        <c:axId val="114103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105344"/>
        <c:crosses val="autoZero"/>
        <c:auto val="1"/>
        <c:lblAlgn val="ctr"/>
        <c:lblOffset val="100"/>
        <c:noMultiLvlLbl val="0"/>
      </c:catAx>
      <c:valAx>
        <c:axId val="114105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2"/>
                </a:solidFill>
              </a:defRPr>
            </a:pPr>
            <a:endParaRPr lang="fr-FR"/>
          </a:p>
        </c:txPr>
        <c:crossAx val="114103424"/>
        <c:crosses val="autoZero"/>
        <c:crossBetween val="between"/>
      </c:valAx>
      <c:valAx>
        <c:axId val="11462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40000"/>
                    <a:lumOff val="60000"/>
                  </a:schemeClr>
                </a:solidFill>
              </a:defRPr>
            </a:pPr>
            <a:endParaRPr lang="fr-FR"/>
          </a:p>
        </c:txPr>
        <c:crossAx val="114625152"/>
        <c:crosses val="max"/>
        <c:crossBetween val="between"/>
      </c:valAx>
      <c:catAx>
        <c:axId val="11462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462361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</xdr:row>
      <xdr:rowOff>47625</xdr:rowOff>
    </xdr:from>
    <xdr:to>
      <xdr:col>12</xdr:col>
      <xdr:colOff>733425</xdr:colOff>
      <xdr:row>27</xdr:row>
      <xdr:rowOff>161925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R54"/>
  <sheetViews>
    <sheetView tabSelected="1" zoomScaleNormal="100" workbookViewId="0">
      <selection activeCell="N45" sqref="N45"/>
    </sheetView>
  </sheetViews>
  <sheetFormatPr baseColWidth="10" defaultRowHeight="15" x14ac:dyDescent="0.25"/>
  <cols>
    <col min="1" max="1" width="32.85546875" customWidth="1"/>
    <col min="2" max="7" width="12.5703125" bestFit="1" customWidth="1"/>
    <col min="8" max="9" width="11.5703125" bestFit="1" customWidth="1"/>
    <col min="10" max="13" width="12.5703125" bestFit="1" customWidth="1"/>
  </cols>
  <sheetData>
    <row r="32" spans="2:13" x14ac:dyDescent="0.25">
      <c r="B32" s="2" t="s">
        <v>0</v>
      </c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</row>
    <row r="33" spans="1:18" x14ac:dyDescent="0.25">
      <c r="A33" s="2" t="s">
        <v>34</v>
      </c>
      <c r="B33">
        <v>10</v>
      </c>
      <c r="C33">
        <v>10</v>
      </c>
      <c r="D33">
        <v>10</v>
      </c>
      <c r="E33">
        <v>10</v>
      </c>
      <c r="F33">
        <v>10</v>
      </c>
      <c r="G33">
        <v>10</v>
      </c>
      <c r="H33">
        <v>10</v>
      </c>
      <c r="I33">
        <v>10</v>
      </c>
      <c r="J33">
        <v>10</v>
      </c>
      <c r="K33">
        <v>10</v>
      </c>
      <c r="L33">
        <v>10</v>
      </c>
      <c r="M33">
        <v>10</v>
      </c>
      <c r="R33">
        <v>15.178000000000001</v>
      </c>
    </row>
    <row r="34" spans="1:18" x14ac:dyDescent="0.25">
      <c r="A34" s="2" t="s">
        <v>12</v>
      </c>
      <c r="B34">
        <v>19</v>
      </c>
      <c r="C34">
        <v>11</v>
      </c>
      <c r="D34">
        <v>20</v>
      </c>
      <c r="E34">
        <v>11</v>
      </c>
      <c r="F34">
        <v>19</v>
      </c>
      <c r="G34">
        <v>20</v>
      </c>
      <c r="H34">
        <v>4</v>
      </c>
      <c r="I34">
        <v>0</v>
      </c>
      <c r="J34">
        <v>19</v>
      </c>
      <c r="K34">
        <v>20</v>
      </c>
      <c r="L34">
        <v>15</v>
      </c>
      <c r="M34">
        <v>15</v>
      </c>
      <c r="R34">
        <v>7.7110000000000003</v>
      </c>
    </row>
    <row r="35" spans="1:18" x14ac:dyDescent="0.25">
      <c r="A35" s="2" t="s">
        <v>13</v>
      </c>
      <c r="B35">
        <v>3</v>
      </c>
      <c r="C35">
        <v>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3</v>
      </c>
      <c r="R35">
        <v>4.8719999999999999</v>
      </c>
    </row>
    <row r="36" spans="1:18" x14ac:dyDescent="0.25">
      <c r="A36" s="2" t="s">
        <v>14</v>
      </c>
      <c r="B36">
        <v>7</v>
      </c>
      <c r="C36">
        <v>7</v>
      </c>
      <c r="D36">
        <v>10</v>
      </c>
      <c r="E36">
        <v>10</v>
      </c>
      <c r="F36">
        <v>10</v>
      </c>
      <c r="G36">
        <v>10</v>
      </c>
      <c r="H36">
        <v>10</v>
      </c>
      <c r="I36">
        <v>10</v>
      </c>
      <c r="J36">
        <v>10</v>
      </c>
      <c r="K36">
        <v>10</v>
      </c>
      <c r="L36">
        <v>10</v>
      </c>
      <c r="M36">
        <v>7</v>
      </c>
    </row>
    <row r="37" spans="1:18" x14ac:dyDescent="0.25">
      <c r="A37" s="2" t="s">
        <v>15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8" x14ac:dyDescent="0.25">
      <c r="A38" s="2"/>
    </row>
    <row r="39" spans="1:18" x14ac:dyDescent="0.25">
      <c r="A39" s="2" t="s">
        <v>19</v>
      </c>
      <c r="B39">
        <v>3.0739999999999998</v>
      </c>
      <c r="C39">
        <v>3.0739999999999998</v>
      </c>
      <c r="D39">
        <v>3.0739999999999998</v>
      </c>
      <c r="E39">
        <v>3.0739999999999998</v>
      </c>
      <c r="F39">
        <v>3.0739999999999998</v>
      </c>
      <c r="G39">
        <v>3.0739999999999998</v>
      </c>
      <c r="H39">
        <v>3.0739999999999998</v>
      </c>
      <c r="I39">
        <v>3.0739999999999998</v>
      </c>
      <c r="J39">
        <v>3.0739999999999998</v>
      </c>
      <c r="K39">
        <v>3.0739999999999998</v>
      </c>
      <c r="L39">
        <v>3.0739999999999998</v>
      </c>
      <c r="M39">
        <v>3.0739999999999998</v>
      </c>
    </row>
    <row r="40" spans="1:18" x14ac:dyDescent="0.25">
      <c r="A40" s="2" t="s">
        <v>20</v>
      </c>
      <c r="B40">
        <f>B39*B35</f>
        <v>9.2219999999999995</v>
      </c>
      <c r="C40">
        <f>C39*C35</f>
        <v>9.2219999999999995</v>
      </c>
      <c r="D40">
        <f t="shared" ref="D40:M40" si="0">D39*D35</f>
        <v>0</v>
      </c>
      <c r="E40">
        <f t="shared" si="0"/>
        <v>0</v>
      </c>
      <c r="F40">
        <f t="shared" si="0"/>
        <v>0</v>
      </c>
      <c r="G40">
        <f t="shared" si="0"/>
        <v>0</v>
      </c>
      <c r="H40">
        <f t="shared" si="0"/>
        <v>0</v>
      </c>
      <c r="I40">
        <f t="shared" si="0"/>
        <v>0</v>
      </c>
      <c r="J40">
        <f t="shared" si="0"/>
        <v>0</v>
      </c>
      <c r="K40">
        <f t="shared" si="0"/>
        <v>0</v>
      </c>
      <c r="L40">
        <f t="shared" si="0"/>
        <v>0</v>
      </c>
      <c r="M40">
        <f t="shared" si="0"/>
        <v>9.2219999999999995</v>
      </c>
    </row>
    <row r="41" spans="1:18" x14ac:dyDescent="0.25">
      <c r="A41" s="2" t="s">
        <v>21</v>
      </c>
      <c r="B41">
        <f>B39*B36</f>
        <v>21.518000000000001</v>
      </c>
      <c r="C41">
        <f>C39*C36</f>
        <v>21.518000000000001</v>
      </c>
      <c r="D41">
        <f t="shared" ref="D41:M41" si="1">D39*D36</f>
        <v>30.74</v>
      </c>
      <c r="E41">
        <f t="shared" si="1"/>
        <v>30.74</v>
      </c>
      <c r="F41">
        <f t="shared" si="1"/>
        <v>30.74</v>
      </c>
      <c r="G41">
        <f t="shared" si="1"/>
        <v>30.74</v>
      </c>
      <c r="H41">
        <f t="shared" si="1"/>
        <v>30.74</v>
      </c>
      <c r="I41">
        <f t="shared" si="1"/>
        <v>30.74</v>
      </c>
      <c r="J41">
        <f t="shared" si="1"/>
        <v>30.74</v>
      </c>
      <c r="K41">
        <f t="shared" si="1"/>
        <v>30.74</v>
      </c>
      <c r="L41">
        <f t="shared" si="1"/>
        <v>30.74</v>
      </c>
      <c r="M41">
        <f t="shared" si="1"/>
        <v>21.518000000000001</v>
      </c>
    </row>
    <row r="42" spans="1:18" x14ac:dyDescent="0.25">
      <c r="A42" s="2" t="s">
        <v>22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8" x14ac:dyDescent="0.25">
      <c r="A43" s="2" t="s">
        <v>23</v>
      </c>
      <c r="B43">
        <f>B41+B40</f>
        <v>30.740000000000002</v>
      </c>
      <c r="C43">
        <f t="shared" ref="C43:M43" si="2">C41+C40</f>
        <v>30.740000000000002</v>
      </c>
      <c r="D43">
        <f t="shared" si="2"/>
        <v>30.74</v>
      </c>
      <c r="E43">
        <f t="shared" si="2"/>
        <v>30.74</v>
      </c>
      <c r="F43">
        <f t="shared" si="2"/>
        <v>30.74</v>
      </c>
      <c r="G43">
        <f t="shared" si="2"/>
        <v>30.74</v>
      </c>
      <c r="H43">
        <f t="shared" si="2"/>
        <v>30.74</v>
      </c>
      <c r="I43">
        <f t="shared" si="2"/>
        <v>30.74</v>
      </c>
      <c r="J43">
        <f t="shared" si="2"/>
        <v>30.74</v>
      </c>
      <c r="K43">
        <f t="shared" si="2"/>
        <v>30.74</v>
      </c>
      <c r="L43">
        <f t="shared" si="2"/>
        <v>30.74</v>
      </c>
      <c r="M43">
        <f t="shared" si="2"/>
        <v>30.740000000000002</v>
      </c>
    </row>
    <row r="44" spans="1:18" x14ac:dyDescent="0.25">
      <c r="A44" s="2" t="s">
        <v>24</v>
      </c>
      <c r="B44">
        <f>B43*B34</f>
        <v>584.06000000000006</v>
      </c>
      <c r="C44">
        <f t="shared" ref="C44:M44" si="3">C43*C34</f>
        <v>338.14000000000004</v>
      </c>
      <c r="D44">
        <f t="shared" si="3"/>
        <v>614.79999999999995</v>
      </c>
      <c r="E44">
        <f t="shared" si="3"/>
        <v>338.14</v>
      </c>
      <c r="F44">
        <f t="shared" si="3"/>
        <v>584.05999999999995</v>
      </c>
      <c r="G44">
        <f t="shared" si="3"/>
        <v>614.79999999999995</v>
      </c>
      <c r="H44">
        <f t="shared" si="3"/>
        <v>122.96</v>
      </c>
      <c r="I44">
        <f t="shared" si="3"/>
        <v>0</v>
      </c>
      <c r="J44">
        <f t="shared" si="3"/>
        <v>584.05999999999995</v>
      </c>
      <c r="K44">
        <f t="shared" si="3"/>
        <v>614.79999999999995</v>
      </c>
      <c r="L44">
        <f t="shared" si="3"/>
        <v>461.09999999999997</v>
      </c>
      <c r="M44">
        <f t="shared" si="3"/>
        <v>461.1</v>
      </c>
      <c r="N44">
        <f>M44+L44+K44+J44+I44+H44+G44+F44+E44+D44+C44+B44</f>
        <v>5318.02</v>
      </c>
    </row>
    <row r="45" spans="1:18" x14ac:dyDescent="0.25">
      <c r="A45" s="2"/>
    </row>
    <row r="46" spans="1:18" x14ac:dyDescent="0.25">
      <c r="A46" s="2" t="s">
        <v>26</v>
      </c>
      <c r="B46" s="3">
        <v>15.178000000000001</v>
      </c>
      <c r="C46" s="3">
        <v>15.178000000000001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15.178000000000001</v>
      </c>
    </row>
    <row r="47" spans="1:18" x14ac:dyDescent="0.25">
      <c r="A47" s="2" t="s">
        <v>27</v>
      </c>
      <c r="B47" s="3">
        <v>7.7110000000000003</v>
      </c>
      <c r="C47" s="3">
        <v>7.7110000000000003</v>
      </c>
      <c r="D47" s="3">
        <v>7.71</v>
      </c>
      <c r="E47" s="3">
        <v>4.2489999999999997</v>
      </c>
      <c r="F47" s="3">
        <v>4.2489999999999997</v>
      </c>
      <c r="G47" s="3">
        <v>4.2489999999999997</v>
      </c>
      <c r="H47" s="3">
        <v>4.2489999999999997</v>
      </c>
      <c r="I47" s="3">
        <v>4.2489999999999997</v>
      </c>
      <c r="J47" s="3">
        <v>4.2489999999999997</v>
      </c>
      <c r="K47" s="3">
        <v>4.2489999999999997</v>
      </c>
      <c r="L47" s="3">
        <v>7.71</v>
      </c>
      <c r="M47" s="3">
        <v>7.7110000000000003</v>
      </c>
    </row>
    <row r="48" spans="1:18" x14ac:dyDescent="0.25">
      <c r="A48" s="2" t="s">
        <v>28</v>
      </c>
      <c r="B48" s="3">
        <v>4.8719999999999999</v>
      </c>
      <c r="C48" s="3">
        <v>4.8719999999999999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4.8719999999999999</v>
      </c>
    </row>
    <row r="49" spans="1:14" x14ac:dyDescent="0.25">
      <c r="A49" s="2"/>
    </row>
    <row r="50" spans="1:14" x14ac:dyDescent="0.25">
      <c r="A50" s="2"/>
    </row>
    <row r="51" spans="1:14" x14ac:dyDescent="0.25">
      <c r="A51" s="2" t="s">
        <v>31</v>
      </c>
      <c r="B51" s="3">
        <f>(B40*B46*B34)/100</f>
        <v>26.594588040000005</v>
      </c>
      <c r="C51" s="3">
        <f t="shared" ref="C51:M51" si="4">(C40*C46*C34)/100</f>
        <v>15.39686676</v>
      </c>
      <c r="D51" s="3">
        <f t="shared" si="4"/>
        <v>0</v>
      </c>
      <c r="E51" s="3">
        <f t="shared" si="4"/>
        <v>0</v>
      </c>
      <c r="F51" s="3">
        <f t="shared" si="4"/>
        <v>0</v>
      </c>
      <c r="G51" s="3">
        <f t="shared" si="4"/>
        <v>0</v>
      </c>
      <c r="H51" s="3">
        <f t="shared" si="4"/>
        <v>0</v>
      </c>
      <c r="I51" s="3">
        <f t="shared" si="4"/>
        <v>0</v>
      </c>
      <c r="J51" s="3">
        <f t="shared" si="4"/>
        <v>0</v>
      </c>
      <c r="K51" s="3">
        <f t="shared" si="4"/>
        <v>0</v>
      </c>
      <c r="L51" s="3">
        <f t="shared" si="4"/>
        <v>0</v>
      </c>
      <c r="M51" s="3">
        <f t="shared" si="4"/>
        <v>20.9957274</v>
      </c>
    </row>
    <row r="52" spans="1:14" x14ac:dyDescent="0.25">
      <c r="A52" s="2" t="s">
        <v>32</v>
      </c>
      <c r="B52" s="3">
        <f>(B41*B47*B34)/100</f>
        <v>31.525806619999997</v>
      </c>
      <c r="C52" s="3">
        <f t="shared" ref="C52:M52" si="5">(C41*C47*C34)/100</f>
        <v>18.251782779999999</v>
      </c>
      <c r="D52" s="3">
        <f t="shared" si="5"/>
        <v>47.401079999999993</v>
      </c>
      <c r="E52" s="3">
        <f t="shared" si="5"/>
        <v>14.367568599999997</v>
      </c>
      <c r="F52" s="3">
        <f t="shared" si="5"/>
        <v>24.816709399999993</v>
      </c>
      <c r="G52" s="3">
        <f t="shared" si="5"/>
        <v>26.122851999999995</v>
      </c>
      <c r="H52" s="3">
        <f t="shared" si="5"/>
        <v>5.2245703999999993</v>
      </c>
      <c r="I52" s="3">
        <f t="shared" si="5"/>
        <v>0</v>
      </c>
      <c r="J52" s="3">
        <f t="shared" si="5"/>
        <v>24.816709399999993</v>
      </c>
      <c r="K52" s="3">
        <f t="shared" si="5"/>
        <v>26.122851999999995</v>
      </c>
      <c r="L52" s="3">
        <f t="shared" si="5"/>
        <v>35.550809999999998</v>
      </c>
      <c r="M52" s="3">
        <f t="shared" si="5"/>
        <v>24.888794699999998</v>
      </c>
    </row>
    <row r="53" spans="1:14" x14ac:dyDescent="0.25">
      <c r="A53" s="2" t="s">
        <v>33</v>
      </c>
      <c r="B53" s="3">
        <f>(B34*B42*B48)/100</f>
        <v>0</v>
      </c>
      <c r="C53" s="3">
        <f t="shared" ref="C53:M53" si="6">(C34*C42*C48)/100</f>
        <v>0</v>
      </c>
      <c r="D53" s="3">
        <f t="shared" si="6"/>
        <v>0</v>
      </c>
      <c r="E53" s="3">
        <f t="shared" si="6"/>
        <v>0</v>
      </c>
      <c r="F53" s="3">
        <f t="shared" si="6"/>
        <v>0</v>
      </c>
      <c r="G53" s="3">
        <f t="shared" si="6"/>
        <v>0</v>
      </c>
      <c r="H53" s="3">
        <f t="shared" si="6"/>
        <v>0</v>
      </c>
      <c r="I53" s="3">
        <f t="shared" si="6"/>
        <v>0</v>
      </c>
      <c r="J53" s="3">
        <f t="shared" si="6"/>
        <v>0</v>
      </c>
      <c r="K53" s="3">
        <f t="shared" si="6"/>
        <v>0</v>
      </c>
      <c r="L53" s="3">
        <f t="shared" si="6"/>
        <v>0</v>
      </c>
      <c r="M53" s="3">
        <f t="shared" si="6"/>
        <v>0</v>
      </c>
    </row>
    <row r="54" spans="1:14" x14ac:dyDescent="0.25">
      <c r="A54" s="2" t="s">
        <v>30</v>
      </c>
      <c r="B54" s="3">
        <f>(B51+B52+B53)</f>
        <v>58.120394660000002</v>
      </c>
      <c r="C54" s="3">
        <f t="shared" ref="C54:M54" si="7">(C51+C52+C53)</f>
        <v>33.648649540000001</v>
      </c>
      <c r="D54" s="3">
        <f t="shared" si="7"/>
        <v>47.401079999999993</v>
      </c>
      <c r="E54" s="3">
        <f t="shared" si="7"/>
        <v>14.367568599999997</v>
      </c>
      <c r="F54" s="3">
        <f t="shared" si="7"/>
        <v>24.816709399999993</v>
      </c>
      <c r="G54" s="3">
        <f t="shared" si="7"/>
        <v>26.122851999999995</v>
      </c>
      <c r="H54" s="3">
        <f t="shared" si="7"/>
        <v>5.2245703999999993</v>
      </c>
      <c r="I54" s="3">
        <f t="shared" si="7"/>
        <v>0</v>
      </c>
      <c r="J54" s="3">
        <f t="shared" si="7"/>
        <v>24.816709399999993</v>
      </c>
      <c r="K54" s="3">
        <f t="shared" si="7"/>
        <v>26.122851999999995</v>
      </c>
      <c r="L54" s="3">
        <f t="shared" si="7"/>
        <v>35.550809999999998</v>
      </c>
      <c r="M54" s="3">
        <f t="shared" si="7"/>
        <v>45.884522099999998</v>
      </c>
      <c r="N54" s="4">
        <f>M54+L54+K54+J54+I54+H54+G54+F54+E54+D54+C54+B54</f>
        <v>342.07671809999999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M54"/>
  <sheetViews>
    <sheetView topLeftCell="A28" workbookViewId="0">
      <selection activeCell="C44" sqref="C44"/>
    </sheetView>
  </sheetViews>
  <sheetFormatPr baseColWidth="10" defaultRowHeight="15" x14ac:dyDescent="0.25"/>
  <cols>
    <col min="1" max="1" width="32.85546875" customWidth="1"/>
    <col min="2" max="13" width="11.5703125" customWidth="1"/>
    <col min="14" max="14" width="12.85546875" customWidth="1"/>
  </cols>
  <sheetData>
    <row r="32" spans="2:13" x14ac:dyDescent="0.25">
      <c r="B32" s="2" t="s">
        <v>0</v>
      </c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</row>
    <row r="33" spans="1:13" x14ac:dyDescent="0.25">
      <c r="A33" s="2" t="s">
        <v>29</v>
      </c>
      <c r="B33">
        <v>10</v>
      </c>
      <c r="C33">
        <v>10</v>
      </c>
      <c r="D33">
        <v>10</v>
      </c>
      <c r="E33">
        <v>10</v>
      </c>
      <c r="F33">
        <v>10</v>
      </c>
      <c r="G33">
        <v>10</v>
      </c>
      <c r="H33">
        <v>10</v>
      </c>
      <c r="I33">
        <v>10</v>
      </c>
      <c r="J33">
        <v>10</v>
      </c>
      <c r="K33">
        <v>10</v>
      </c>
      <c r="L33">
        <v>10</v>
      </c>
      <c r="M33">
        <v>10</v>
      </c>
    </row>
    <row r="34" spans="1:13" x14ac:dyDescent="0.25">
      <c r="A34" s="2" t="s">
        <v>12</v>
      </c>
      <c r="B34">
        <v>19</v>
      </c>
      <c r="C34">
        <v>11</v>
      </c>
      <c r="D34">
        <v>20</v>
      </c>
      <c r="E34">
        <v>11</v>
      </c>
      <c r="F34">
        <v>19</v>
      </c>
      <c r="G34">
        <v>20</v>
      </c>
      <c r="H34">
        <v>4</v>
      </c>
      <c r="I34">
        <v>0</v>
      </c>
      <c r="J34">
        <v>19</v>
      </c>
      <c r="K34">
        <v>20</v>
      </c>
      <c r="L34">
        <v>15</v>
      </c>
      <c r="M34">
        <v>15</v>
      </c>
    </row>
    <row r="35" spans="1:13" x14ac:dyDescent="0.25">
      <c r="A35" s="2" t="s">
        <v>13</v>
      </c>
      <c r="B35">
        <v>3</v>
      </c>
      <c r="C35">
        <v>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3</v>
      </c>
    </row>
    <row r="36" spans="1:13" x14ac:dyDescent="0.25">
      <c r="A36" s="2" t="s">
        <v>14</v>
      </c>
      <c r="B36">
        <v>7</v>
      </c>
      <c r="C36">
        <v>7</v>
      </c>
      <c r="D36">
        <v>10</v>
      </c>
      <c r="E36">
        <v>10</v>
      </c>
      <c r="F36">
        <v>10</v>
      </c>
      <c r="G36">
        <v>10</v>
      </c>
      <c r="H36">
        <v>10</v>
      </c>
      <c r="I36">
        <v>10</v>
      </c>
      <c r="J36">
        <v>10</v>
      </c>
      <c r="K36">
        <v>10</v>
      </c>
      <c r="L36">
        <v>10</v>
      </c>
      <c r="M36">
        <v>7</v>
      </c>
    </row>
    <row r="37" spans="1:13" x14ac:dyDescent="0.25">
      <c r="A37" s="2" t="s">
        <v>15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 s="2"/>
    </row>
    <row r="39" spans="1:13" x14ac:dyDescent="0.25">
      <c r="A39" s="2" t="s">
        <v>19</v>
      </c>
      <c r="B39">
        <v>3.0739999999999998</v>
      </c>
      <c r="C39">
        <v>3.0739999999999998</v>
      </c>
      <c r="D39">
        <v>3.0739999999999998</v>
      </c>
      <c r="E39">
        <v>3.0739999999999998</v>
      </c>
      <c r="F39">
        <v>3.0739999999999998</v>
      </c>
      <c r="G39">
        <v>3.0739999999999998</v>
      </c>
      <c r="H39">
        <v>3.0739999999999998</v>
      </c>
      <c r="I39">
        <v>3.0739999999999998</v>
      </c>
      <c r="J39">
        <v>3.0739999999999998</v>
      </c>
      <c r="K39">
        <v>3.0739999999999998</v>
      </c>
      <c r="L39">
        <v>3.0739999999999998</v>
      </c>
      <c r="M39">
        <v>3.0739999999999998</v>
      </c>
    </row>
    <row r="40" spans="1:13" x14ac:dyDescent="0.25">
      <c r="A40" s="2" t="s">
        <v>20</v>
      </c>
      <c r="B40">
        <f>B39*B35</f>
        <v>9.2219999999999995</v>
      </c>
      <c r="C40">
        <f>C39*C35</f>
        <v>9.2219999999999995</v>
      </c>
      <c r="D40">
        <f t="shared" ref="D40:M40" si="0">D39*D35</f>
        <v>0</v>
      </c>
      <c r="E40">
        <f t="shared" si="0"/>
        <v>0</v>
      </c>
      <c r="F40">
        <f t="shared" si="0"/>
        <v>0</v>
      </c>
      <c r="G40">
        <f t="shared" si="0"/>
        <v>0</v>
      </c>
      <c r="H40">
        <f t="shared" si="0"/>
        <v>0</v>
      </c>
      <c r="I40">
        <f t="shared" si="0"/>
        <v>0</v>
      </c>
      <c r="J40">
        <f t="shared" si="0"/>
        <v>0</v>
      </c>
      <c r="K40">
        <f t="shared" si="0"/>
        <v>0</v>
      </c>
      <c r="L40">
        <f t="shared" si="0"/>
        <v>0</v>
      </c>
      <c r="M40">
        <f t="shared" si="0"/>
        <v>9.2219999999999995</v>
      </c>
    </row>
    <row r="41" spans="1:13" x14ac:dyDescent="0.25">
      <c r="A41" s="2" t="s">
        <v>21</v>
      </c>
      <c r="B41">
        <f>B39*B36</f>
        <v>21.518000000000001</v>
      </c>
      <c r="C41">
        <f>C39*C36</f>
        <v>21.518000000000001</v>
      </c>
      <c r="D41">
        <f t="shared" ref="D41:M41" si="1">D39*D36</f>
        <v>30.74</v>
      </c>
      <c r="E41">
        <f t="shared" si="1"/>
        <v>30.74</v>
      </c>
      <c r="F41">
        <f t="shared" si="1"/>
        <v>30.74</v>
      </c>
      <c r="G41">
        <f t="shared" si="1"/>
        <v>30.74</v>
      </c>
      <c r="H41">
        <f t="shared" si="1"/>
        <v>30.74</v>
      </c>
      <c r="I41">
        <f t="shared" si="1"/>
        <v>30.74</v>
      </c>
      <c r="J41">
        <f t="shared" si="1"/>
        <v>30.74</v>
      </c>
      <c r="K41">
        <f t="shared" si="1"/>
        <v>30.74</v>
      </c>
      <c r="L41">
        <f t="shared" si="1"/>
        <v>30.74</v>
      </c>
      <c r="M41">
        <f t="shared" si="1"/>
        <v>21.518000000000001</v>
      </c>
    </row>
    <row r="42" spans="1:13" x14ac:dyDescent="0.25">
      <c r="A42" s="2" t="s">
        <v>22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 s="2" t="s">
        <v>23</v>
      </c>
      <c r="B43">
        <f>B41+B40</f>
        <v>30.740000000000002</v>
      </c>
      <c r="C43">
        <f t="shared" ref="C43:M43" si="2">C41+C40</f>
        <v>30.740000000000002</v>
      </c>
      <c r="D43">
        <f t="shared" si="2"/>
        <v>30.74</v>
      </c>
      <c r="E43">
        <f t="shared" si="2"/>
        <v>30.74</v>
      </c>
      <c r="F43">
        <f t="shared" si="2"/>
        <v>30.74</v>
      </c>
      <c r="G43">
        <f t="shared" si="2"/>
        <v>30.74</v>
      </c>
      <c r="H43">
        <f t="shared" si="2"/>
        <v>30.74</v>
      </c>
      <c r="I43">
        <f t="shared" si="2"/>
        <v>30.74</v>
      </c>
      <c r="J43">
        <f t="shared" si="2"/>
        <v>30.74</v>
      </c>
      <c r="K43">
        <f t="shared" si="2"/>
        <v>30.74</v>
      </c>
      <c r="L43">
        <f t="shared" si="2"/>
        <v>30.74</v>
      </c>
      <c r="M43">
        <f t="shared" si="2"/>
        <v>30.740000000000002</v>
      </c>
    </row>
    <row r="44" spans="1:13" x14ac:dyDescent="0.25">
      <c r="A44" s="2" t="s">
        <v>24</v>
      </c>
      <c r="B44">
        <f>B43*B34</f>
        <v>584.06000000000006</v>
      </c>
      <c r="C44">
        <f t="shared" ref="C44:M44" si="3">C43*C34</f>
        <v>338.14000000000004</v>
      </c>
      <c r="D44">
        <f t="shared" si="3"/>
        <v>614.79999999999995</v>
      </c>
      <c r="E44">
        <f t="shared" si="3"/>
        <v>338.14</v>
      </c>
      <c r="F44">
        <f t="shared" si="3"/>
        <v>584.05999999999995</v>
      </c>
      <c r="G44">
        <f t="shared" si="3"/>
        <v>614.79999999999995</v>
      </c>
      <c r="H44">
        <f t="shared" si="3"/>
        <v>122.96</v>
      </c>
      <c r="I44">
        <f t="shared" si="3"/>
        <v>0</v>
      </c>
      <c r="J44">
        <f t="shared" si="3"/>
        <v>584.05999999999995</v>
      </c>
      <c r="K44">
        <f t="shared" si="3"/>
        <v>614.79999999999995</v>
      </c>
      <c r="L44">
        <f t="shared" si="3"/>
        <v>461.09999999999997</v>
      </c>
      <c r="M44">
        <f t="shared" si="3"/>
        <v>461.1</v>
      </c>
    </row>
    <row r="45" spans="1:13" x14ac:dyDescent="0.25">
      <c r="A45" s="2"/>
    </row>
    <row r="46" spans="1:13" x14ac:dyDescent="0.25">
      <c r="A46" s="2" t="s">
        <v>26</v>
      </c>
      <c r="B46" s="1">
        <v>15.178000000000001</v>
      </c>
      <c r="C46" s="1">
        <v>15.178000000000001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15.178000000000001</v>
      </c>
    </row>
    <row r="47" spans="1:13" x14ac:dyDescent="0.25">
      <c r="A47" s="2" t="s">
        <v>27</v>
      </c>
      <c r="B47" s="1">
        <v>7.7110000000000003</v>
      </c>
      <c r="C47" s="1">
        <v>7.7110000000000003</v>
      </c>
      <c r="D47" s="1">
        <v>7.71</v>
      </c>
      <c r="E47" s="1">
        <v>4.2489999999999997</v>
      </c>
      <c r="F47" s="1">
        <v>4.2489999999999997</v>
      </c>
      <c r="G47" s="1">
        <v>4.2489999999999997</v>
      </c>
      <c r="H47" s="1">
        <v>4.2489999999999997</v>
      </c>
      <c r="I47" s="1">
        <v>4.2489999999999997</v>
      </c>
      <c r="J47" s="1">
        <v>4.2489999999999997</v>
      </c>
      <c r="K47" s="1">
        <v>4.2489999999999997</v>
      </c>
      <c r="L47" s="1">
        <v>7.71</v>
      </c>
      <c r="M47" s="1">
        <v>7.7110000000000003</v>
      </c>
    </row>
    <row r="48" spans="1:13" x14ac:dyDescent="0.25">
      <c r="A48" s="2" t="s">
        <v>28</v>
      </c>
      <c r="B48" s="1">
        <v>4.8719999999999999</v>
      </c>
      <c r="C48" s="1">
        <v>4.8719999999999999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4.8719999999999999</v>
      </c>
    </row>
    <row r="49" spans="1:13" x14ac:dyDescent="0.25">
      <c r="A49" s="2"/>
    </row>
    <row r="50" spans="1:13" x14ac:dyDescent="0.25">
      <c r="A50" s="2"/>
    </row>
    <row r="51" spans="1:13" x14ac:dyDescent="0.25">
      <c r="A51" s="2" t="s">
        <v>17</v>
      </c>
      <c r="B51" s="1">
        <f>(B40*B46*B34)/100</f>
        <v>26.594588040000005</v>
      </c>
      <c r="C51" s="1">
        <f t="shared" ref="C51:M51" si="4">(C40*C46*C34)/100</f>
        <v>15.39686676</v>
      </c>
      <c r="D51" s="1">
        <f t="shared" si="4"/>
        <v>0</v>
      </c>
      <c r="E51" s="1">
        <f t="shared" si="4"/>
        <v>0</v>
      </c>
      <c r="F51" s="1">
        <f t="shared" si="4"/>
        <v>0</v>
      </c>
      <c r="G51" s="1">
        <f t="shared" si="4"/>
        <v>0</v>
      </c>
      <c r="H51" s="1">
        <f t="shared" si="4"/>
        <v>0</v>
      </c>
      <c r="I51" s="1">
        <f t="shared" si="4"/>
        <v>0</v>
      </c>
      <c r="J51" s="1">
        <f t="shared" si="4"/>
        <v>0</v>
      </c>
      <c r="K51" s="1">
        <f t="shared" si="4"/>
        <v>0</v>
      </c>
      <c r="L51" s="1">
        <f t="shared" si="4"/>
        <v>0</v>
      </c>
      <c r="M51" s="1">
        <f t="shared" si="4"/>
        <v>20.9957274</v>
      </c>
    </row>
    <row r="52" spans="1:13" x14ac:dyDescent="0.25">
      <c r="A52" s="2" t="s">
        <v>25</v>
      </c>
      <c r="B52" s="1">
        <f>(B41*B47*B34)/100</f>
        <v>31.525806619999997</v>
      </c>
      <c r="C52" s="1">
        <f t="shared" ref="C52:M52" si="5">(C41*C47*C34)/100</f>
        <v>18.251782779999999</v>
      </c>
      <c r="D52" s="1">
        <f t="shared" si="5"/>
        <v>47.401079999999993</v>
      </c>
      <c r="E52" s="1">
        <f t="shared" si="5"/>
        <v>14.367568599999997</v>
      </c>
      <c r="F52" s="1">
        <f t="shared" si="5"/>
        <v>24.816709399999993</v>
      </c>
      <c r="G52" s="1">
        <f t="shared" si="5"/>
        <v>26.122851999999995</v>
      </c>
      <c r="H52" s="1">
        <f t="shared" si="5"/>
        <v>5.2245703999999993</v>
      </c>
      <c r="I52" s="1">
        <f t="shared" si="5"/>
        <v>0</v>
      </c>
      <c r="J52" s="1">
        <f t="shared" si="5"/>
        <v>24.816709399999993</v>
      </c>
      <c r="K52" s="1">
        <f t="shared" si="5"/>
        <v>26.122851999999995</v>
      </c>
      <c r="L52" s="1">
        <f t="shared" si="5"/>
        <v>35.550809999999998</v>
      </c>
      <c r="M52" s="1">
        <f t="shared" si="5"/>
        <v>24.888794699999998</v>
      </c>
    </row>
    <row r="53" spans="1:13" x14ac:dyDescent="0.25">
      <c r="A53" s="2" t="s">
        <v>18</v>
      </c>
      <c r="B53" s="1">
        <f>(B34*B42*B48)/100</f>
        <v>0</v>
      </c>
      <c r="C53" s="1">
        <f t="shared" ref="C53:M53" si="6">(C34*C42*C48)/100</f>
        <v>0</v>
      </c>
      <c r="D53" s="1">
        <f t="shared" si="6"/>
        <v>0</v>
      </c>
      <c r="E53" s="1">
        <f t="shared" si="6"/>
        <v>0</v>
      </c>
      <c r="F53" s="1">
        <f t="shared" si="6"/>
        <v>0</v>
      </c>
      <c r="G53" s="1">
        <f t="shared" si="6"/>
        <v>0</v>
      </c>
      <c r="H53" s="1">
        <f t="shared" si="6"/>
        <v>0</v>
      </c>
      <c r="I53" s="1">
        <f t="shared" si="6"/>
        <v>0</v>
      </c>
      <c r="J53" s="1">
        <f t="shared" si="6"/>
        <v>0</v>
      </c>
      <c r="K53" s="1">
        <f t="shared" si="6"/>
        <v>0</v>
      </c>
      <c r="L53" s="1">
        <f t="shared" si="6"/>
        <v>0</v>
      </c>
      <c r="M53" s="1">
        <f t="shared" si="6"/>
        <v>0</v>
      </c>
    </row>
    <row r="54" spans="1:13" x14ac:dyDescent="0.25">
      <c r="A54" s="2" t="s">
        <v>16</v>
      </c>
      <c r="B54" s="1">
        <f>(B51+B52+B53)</f>
        <v>58.120394660000002</v>
      </c>
      <c r="C54" s="1">
        <f t="shared" ref="C54:M54" si="7">(C51+C52+C53)</f>
        <v>33.648649540000001</v>
      </c>
      <c r="D54" s="1">
        <f t="shared" si="7"/>
        <v>47.401079999999993</v>
      </c>
      <c r="E54" s="1">
        <f t="shared" si="7"/>
        <v>14.367568599999997</v>
      </c>
      <c r="F54" s="1">
        <f t="shared" si="7"/>
        <v>24.816709399999993</v>
      </c>
      <c r="G54" s="1">
        <f t="shared" si="7"/>
        <v>26.122851999999995</v>
      </c>
      <c r="H54" s="1">
        <f t="shared" si="7"/>
        <v>5.2245703999999993</v>
      </c>
      <c r="I54" s="1">
        <f t="shared" si="7"/>
        <v>0</v>
      </c>
      <c r="J54" s="1">
        <f t="shared" si="7"/>
        <v>24.816709399999993</v>
      </c>
      <c r="K54" s="1">
        <f t="shared" si="7"/>
        <v>26.122851999999995</v>
      </c>
      <c r="L54" s="1">
        <f t="shared" si="7"/>
        <v>35.550809999999998</v>
      </c>
      <c r="M54" s="1">
        <f t="shared" si="7"/>
        <v>45.884522099999998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Consommation actuelle</vt:lpstr>
      <vt:lpstr>Detecteur de présence ss inter</vt:lpstr>
      <vt:lpstr>Detecteur de présence av Inter</vt:lpstr>
      <vt:lpstr>Horloge | Minuterie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Petremann</dc:creator>
  <cp:lastModifiedBy>Franck Petremann</cp:lastModifiedBy>
  <dcterms:created xsi:type="dcterms:W3CDTF">2013-03-25T16:59:08Z</dcterms:created>
  <dcterms:modified xsi:type="dcterms:W3CDTF">2013-03-31T10:56:25Z</dcterms:modified>
</cp:coreProperties>
</file>