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étiers" sheetId="6" r:id="rId1"/>
    <sheet name="Stuff Tuneep" sheetId="3" r:id="rId2"/>
    <sheet name="Stuff Tupee" sheetId="1" r:id="rId3"/>
    <sheet name="SuperWapinMarket" sheetId="2" r:id="rId4"/>
  </sheets>
  <calcPr calcId="145621"/>
</workbook>
</file>

<file path=xl/calcChain.xml><?xml version="1.0" encoding="utf-8"?>
<calcChain xmlns="http://schemas.openxmlformats.org/spreadsheetml/2006/main">
  <c r="R34" i="6" l="1"/>
  <c r="R31" i="6"/>
  <c r="R30" i="6"/>
  <c r="N27" i="6"/>
  <c r="Q34" i="6"/>
  <c r="Q33" i="6"/>
  <c r="R33" i="6" s="1"/>
  <c r="Q32" i="6"/>
  <c r="R32" i="6" s="1"/>
  <c r="Q31" i="6"/>
  <c r="Q30" i="6"/>
  <c r="Q26" i="6" l="1"/>
  <c r="Q25" i="6"/>
  <c r="Q24" i="6"/>
  <c r="Q23" i="6"/>
  <c r="Q8" i="6"/>
  <c r="Q7" i="6"/>
  <c r="Q6" i="6"/>
  <c r="Q5" i="6"/>
  <c r="Q4" i="6"/>
  <c r="P26" i="6"/>
  <c r="P23" i="6"/>
  <c r="C3" i="6"/>
  <c r="B3" i="6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D2" i="6" s="1"/>
  <c r="D3" i="6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F2" i="6" s="1"/>
  <c r="F3" i="6" s="1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H2" i="6" s="1"/>
  <c r="H3" i="6" s="1"/>
  <c r="H4" i="6" s="1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J2" i="6" s="1"/>
  <c r="J3" i="6" s="1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C4" i="6" l="1"/>
  <c r="Q15" i="3"/>
  <c r="Q16" i="3"/>
  <c r="Q17" i="3"/>
  <c r="Q18" i="3"/>
  <c r="Q19" i="3"/>
  <c r="Q20" i="3"/>
  <c r="Q21" i="3"/>
  <c r="Q22" i="3"/>
  <c r="C5" i="6" l="1"/>
  <c r="C6" i="6" l="1"/>
  <c r="Q14" i="3"/>
  <c r="Q13" i="3"/>
  <c r="Q12" i="3"/>
  <c r="Q11" i="3"/>
  <c r="Q10" i="3"/>
  <c r="Q9" i="3"/>
  <c r="Q8" i="3"/>
  <c r="Q7" i="3"/>
  <c r="Q6" i="3"/>
  <c r="Q5" i="3"/>
  <c r="C7" i="6" l="1"/>
  <c r="Z16" i="2"/>
  <c r="Z10" i="2"/>
  <c r="AB7" i="2"/>
  <c r="AC7" i="2" s="1"/>
  <c r="AB5" i="2"/>
  <c r="AB4" i="2"/>
  <c r="AB3" i="2"/>
  <c r="AC3" i="2" s="1"/>
  <c r="AB11" i="2" s="1"/>
  <c r="AC11" i="2" s="1"/>
  <c r="AB6" i="2"/>
  <c r="AC6" i="2" s="1"/>
  <c r="C8" i="6" l="1"/>
  <c r="AB8" i="2"/>
  <c r="AC4" i="2"/>
  <c r="AB17" i="2" s="1"/>
  <c r="AC17" i="2" s="1"/>
  <c r="AB14" i="2"/>
  <c r="AC14" i="2" s="1"/>
  <c r="AB12" i="2"/>
  <c r="Q22" i="1"/>
  <c r="T22" i="1" s="1"/>
  <c r="Q21" i="1"/>
  <c r="T21" i="1" s="1"/>
  <c r="Q20" i="1"/>
  <c r="T20" i="1" s="1"/>
  <c r="Q19" i="1"/>
  <c r="T19" i="1" s="1"/>
  <c r="Q18" i="1"/>
  <c r="T18" i="1" s="1"/>
  <c r="Q17" i="1"/>
  <c r="T17" i="1" s="1"/>
  <c r="Q16" i="1"/>
  <c r="T16" i="1" s="1"/>
  <c r="Q15" i="1"/>
  <c r="T15" i="1" s="1"/>
  <c r="Q14" i="1"/>
  <c r="T14" i="1" s="1"/>
  <c r="Q13" i="1"/>
  <c r="T13" i="1" s="1"/>
  <c r="Q12" i="1"/>
  <c r="T12" i="1" s="1"/>
  <c r="Q11" i="1"/>
  <c r="T11" i="1" s="1"/>
  <c r="Q10" i="1"/>
  <c r="T10" i="1" s="1"/>
  <c r="Q9" i="1"/>
  <c r="T9" i="1" s="1"/>
  <c r="Q8" i="1"/>
  <c r="T8" i="1" s="1"/>
  <c r="Q7" i="1"/>
  <c r="T7" i="1" s="1"/>
  <c r="Q6" i="1"/>
  <c r="T6" i="1" s="1"/>
  <c r="Q5" i="1"/>
  <c r="T5" i="1" s="1"/>
  <c r="C9" i="6" l="1"/>
  <c r="AB18" i="2"/>
  <c r="AC18" i="2" s="1"/>
  <c r="AA5" i="2"/>
  <c r="AB20" i="2"/>
  <c r="AC20" i="2" s="1"/>
  <c r="AB19" i="2"/>
  <c r="AC19" i="2" s="1"/>
  <c r="AB13" i="2"/>
  <c r="AC13" i="2" s="1"/>
  <c r="AC12" i="2"/>
  <c r="C10" i="6" l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E2" i="6" s="1"/>
  <c r="AA8" i="2"/>
  <c r="AC5" i="2"/>
  <c r="N4" i="6" l="1"/>
  <c r="C22" i="6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G2" i="6" s="1"/>
  <c r="N23" i="6" l="1"/>
  <c r="P4" i="6"/>
  <c r="P11" i="6" s="1"/>
  <c r="Q11" i="6" s="1"/>
  <c r="E22" i="6"/>
  <c r="G3" i="6"/>
  <c r="G4" i="6" s="1"/>
  <c r="G5" i="6" s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I2" i="6" s="1"/>
  <c r="N5" i="6"/>
  <c r="P5" i="6" l="1"/>
  <c r="P12" i="6" s="1"/>
  <c r="Q12" i="6" s="1"/>
  <c r="N24" i="6"/>
  <c r="P24" i="6" s="1"/>
  <c r="G22" i="6"/>
  <c r="N6" i="6"/>
  <c r="I3" i="6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K2" i="6" s="1"/>
  <c r="P6" i="6" l="1"/>
  <c r="P14" i="6" s="1"/>
  <c r="Q14" i="6" s="1"/>
  <c r="N25" i="6"/>
  <c r="P25" i="6" s="1"/>
  <c r="K3" i="6"/>
  <c r="K4" i="6" s="1"/>
  <c r="K5" i="6" s="1"/>
  <c r="K6" i="6" s="1"/>
  <c r="K7" i="6" s="1"/>
  <c r="K8" i="6" s="1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N7" i="6"/>
  <c r="P7" i="6" s="1"/>
  <c r="I22" i="6"/>
  <c r="P13" i="6" l="1"/>
  <c r="Q13" i="6" s="1"/>
  <c r="N26" i="6"/>
  <c r="K22" i="6"/>
  <c r="P15" i="6"/>
  <c r="Q15" i="6" s="1"/>
  <c r="P16" i="6"/>
  <c r="Q16" i="6" s="1"/>
  <c r="N8" i="6"/>
  <c r="P8" i="6" s="1"/>
  <c r="P27" i="6" l="1"/>
  <c r="P17" i="6"/>
  <c r="Q17" i="6" s="1"/>
  <c r="P19" i="6"/>
  <c r="Q19" i="6" s="1"/>
  <c r="P18" i="6"/>
  <c r="Q18" i="6" s="1"/>
  <c r="Q38" i="6" l="1"/>
  <c r="R38" i="6" s="1"/>
  <c r="Q35" i="6"/>
  <c r="R35" i="6" s="1"/>
  <c r="Q36" i="6"/>
  <c r="R36" i="6" s="1"/>
  <c r="Q37" i="6"/>
  <c r="R37" i="6" s="1"/>
  <c r="Q27" i="6"/>
</calcChain>
</file>

<file path=xl/sharedStrings.xml><?xml version="1.0" encoding="utf-8"?>
<sst xmlns="http://schemas.openxmlformats.org/spreadsheetml/2006/main" count="324" uniqueCount="107">
  <si>
    <t>Casque</t>
  </si>
  <si>
    <t>Epaulettes</t>
  </si>
  <si>
    <t>Anneau 1</t>
  </si>
  <si>
    <t>Anneau 2</t>
  </si>
  <si>
    <t>Amulette</t>
  </si>
  <si>
    <t>Plastron</t>
  </si>
  <si>
    <t>Cape</t>
  </si>
  <si>
    <t>Ceinture</t>
  </si>
  <si>
    <t>Bottes</t>
  </si>
  <si>
    <t>Arme 1</t>
  </si>
  <si>
    <t>Arme 2</t>
  </si>
  <si>
    <t>Esquive</t>
  </si>
  <si>
    <t>PA</t>
  </si>
  <si>
    <t>PM</t>
  </si>
  <si>
    <t>PV</t>
  </si>
  <si>
    <t>Tacle</t>
  </si>
  <si>
    <t>Rési feu</t>
  </si>
  <si>
    <t>Rési eau</t>
  </si>
  <si>
    <t>Rési air</t>
  </si>
  <si>
    <t>Rési terre</t>
  </si>
  <si>
    <t>Dégâts feu</t>
  </si>
  <si>
    <t>Dégâts eau</t>
  </si>
  <si>
    <t>Dégâts air</t>
  </si>
  <si>
    <t>Dégâts terre</t>
  </si>
  <si>
    <t>Initiative</t>
  </si>
  <si>
    <t>Total</t>
  </si>
  <si>
    <t>CC</t>
  </si>
  <si>
    <t>Bonus Pano</t>
  </si>
  <si>
    <t>Prospection</t>
  </si>
  <si>
    <t>PO</t>
  </si>
  <si>
    <t>Vampyro</t>
  </si>
  <si>
    <t>Makabrette</t>
  </si>
  <si>
    <t>Khiel</t>
  </si>
  <si>
    <t>Makabrano</t>
  </si>
  <si>
    <t>Parade</t>
  </si>
  <si>
    <t>Runes</t>
  </si>
  <si>
    <t>Ajout</t>
  </si>
  <si>
    <t>Marabouf</t>
  </si>
  <si>
    <t>Acquis</t>
  </si>
  <si>
    <t>O</t>
  </si>
  <si>
    <t>E</t>
  </si>
  <si>
    <t>C</t>
  </si>
  <si>
    <t>K</t>
  </si>
  <si>
    <t>M</t>
  </si>
  <si>
    <t>B</t>
  </si>
  <si>
    <t>P</t>
  </si>
  <si>
    <t>D</t>
  </si>
  <si>
    <t>Besoin</t>
  </si>
  <si>
    <t>Rubis</t>
  </si>
  <si>
    <t>Bouleau</t>
  </si>
  <si>
    <t>P. Bouleau</t>
  </si>
  <si>
    <t>Sang sucé</t>
  </si>
  <si>
    <t>PB</t>
  </si>
  <si>
    <t>P Piquante</t>
  </si>
  <si>
    <t>P Phorreur</t>
  </si>
  <si>
    <t>Cookillage</t>
  </si>
  <si>
    <t>Zinc</t>
  </si>
  <si>
    <t>Tuneep</t>
  </si>
  <si>
    <t>Tupee</t>
  </si>
  <si>
    <t>Sorts</t>
  </si>
  <si>
    <t>8|8</t>
  </si>
  <si>
    <t>Torsium</t>
  </si>
  <si>
    <t>Meulou</t>
  </si>
  <si>
    <t>Rempart</t>
  </si>
  <si>
    <t>Freyrr</t>
  </si>
  <si>
    <t>Chuchoté</t>
  </si>
  <si>
    <t>Somme</t>
  </si>
  <si>
    <t>Niveau</t>
  </si>
  <si>
    <t>Ressource</t>
  </si>
  <si>
    <t>Par craft</t>
  </si>
  <si>
    <t>Fer</t>
  </si>
  <si>
    <t>Charbon</t>
  </si>
  <si>
    <t>Bronze</t>
  </si>
  <si>
    <t>Cobalt</t>
  </si>
  <si>
    <t>Quartz</t>
  </si>
  <si>
    <t>Carbone</t>
  </si>
  <si>
    <t>Bauxit</t>
  </si>
  <si>
    <t>Veuf-Argent</t>
  </si>
  <si>
    <t>Titan</t>
  </si>
  <si>
    <t>Mea Culpa</t>
  </si>
  <si>
    <t>Expèrience</t>
  </si>
  <si>
    <t>Nombre</t>
  </si>
  <si>
    <t>0 - 10</t>
  </si>
  <si>
    <t>20 - 30</t>
  </si>
  <si>
    <t>40 - 50</t>
  </si>
  <si>
    <t>60 - 70</t>
  </si>
  <si>
    <t>80 - 90</t>
  </si>
  <si>
    <t>30 - 40</t>
  </si>
  <si>
    <t>50 - 60</t>
  </si>
  <si>
    <t>70 - 80</t>
  </si>
  <si>
    <t>90 - 100</t>
  </si>
  <si>
    <t>10 - 20</t>
  </si>
  <si>
    <t>Base</t>
  </si>
  <si>
    <t>Crafts élémentaires (10 premiers niveaux de chaque partie)</t>
  </si>
  <si>
    <t>Crafts d'items (10 derniers niveaux de chaque partie)</t>
  </si>
  <si>
    <t>Item</t>
  </si>
  <si>
    <t>Anneau Lunaire</t>
  </si>
  <si>
    <t>Stradamus</t>
  </si>
  <si>
    <t>Larme</t>
  </si>
  <si>
    <t>Lune polie</t>
  </si>
  <si>
    <t>Croissant</t>
  </si>
  <si>
    <t>Fermoir</t>
  </si>
  <si>
    <t>Croix de Fer</t>
  </si>
  <si>
    <t>Gosto</t>
  </si>
  <si>
    <t>Prisme</t>
  </si>
  <si>
    <t>Plomb</t>
  </si>
  <si>
    <t>Cercle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</si>
</sst>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C];[Red]&quot;-&quot;#,##0.00&quot; &quot;[$€-40C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</cellStyleXfs>
  <cellXfs count="7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16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8" xfId="0" applyBorder="1"/>
    <xf numFmtId="16" fontId="0" fillId="2" borderId="6" xfId="0" applyNumberFormat="1" applyFill="1" applyBorder="1" applyAlignment="1">
      <alignment horizontal="center" vertical="center"/>
    </xf>
    <xf numFmtId="16" fontId="0" fillId="4" borderId="12" xfId="0" applyNumberFormat="1" applyFill="1" applyBorder="1" applyAlignment="1">
      <alignment horizontal="center" vertical="center"/>
    </xf>
    <xf numFmtId="0" fontId="5" fillId="0" borderId="1" xfId="0" applyFont="1" applyBorder="1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/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6">
    <cellStyle name="Heading" xfId="2"/>
    <cellStyle name="Heading1" xfId="3"/>
    <cellStyle name="Normal" xfId="0" builtinId="0"/>
    <cellStyle name="Normal 2" xfId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8"/>
  <sheetViews>
    <sheetView tabSelected="1" topLeftCell="A15" zoomScale="85" zoomScaleNormal="85" workbookViewId="0">
      <selection activeCell="T25" sqref="T25"/>
    </sheetView>
  </sheetViews>
  <sheetFormatPr baseColWidth="10" defaultRowHeight="15" x14ac:dyDescent="0.25"/>
  <cols>
    <col min="1" max="1" width="3.5703125" customWidth="1"/>
    <col min="2" max="2" width="5.7109375" customWidth="1"/>
    <col min="4" max="4" width="5.7109375" customWidth="1"/>
    <col min="6" max="6" width="5.7109375" customWidth="1"/>
    <col min="8" max="8" width="5.7109375" customWidth="1"/>
    <col min="10" max="10" width="5.7109375" customWidth="1"/>
  </cols>
  <sheetData>
    <row r="2" spans="2:17" x14ac:dyDescent="0.25">
      <c r="B2" s="38">
        <v>1</v>
      </c>
      <c r="C2" s="3">
        <v>100</v>
      </c>
      <c r="D2" s="38">
        <f>B21+1</f>
        <v>21</v>
      </c>
      <c r="E2" s="3">
        <f>C21+200</f>
        <v>4100</v>
      </c>
      <c r="F2" s="38">
        <f>D21+1</f>
        <v>41</v>
      </c>
      <c r="G2" s="3">
        <f>E21+200</f>
        <v>8100</v>
      </c>
      <c r="H2" s="38">
        <f>F21+1</f>
        <v>61</v>
      </c>
      <c r="I2" s="3">
        <f>G21+200</f>
        <v>12100</v>
      </c>
      <c r="J2" s="38">
        <f>H21+1</f>
        <v>81</v>
      </c>
      <c r="K2" s="3">
        <f>I21+200</f>
        <v>16100</v>
      </c>
      <c r="M2" s="43" t="s">
        <v>93</v>
      </c>
      <c r="N2" s="43"/>
      <c r="O2" s="43"/>
      <c r="P2" s="43"/>
      <c r="Q2" s="43"/>
    </row>
    <row r="3" spans="2:17" x14ac:dyDescent="0.25">
      <c r="B3" s="39">
        <f>B2+1</f>
        <v>2</v>
      </c>
      <c r="C3" s="17">
        <f>C2+200</f>
        <v>300</v>
      </c>
      <c r="D3" s="39">
        <f>D2+1</f>
        <v>22</v>
      </c>
      <c r="E3" s="17">
        <f>E2+200</f>
        <v>4300</v>
      </c>
      <c r="F3" s="39">
        <f>F2+1</f>
        <v>42</v>
      </c>
      <c r="G3" s="17">
        <f>G2+200</f>
        <v>8300</v>
      </c>
      <c r="H3" s="39">
        <f>H2+1</f>
        <v>62</v>
      </c>
      <c r="I3" s="17">
        <f>I2+200</f>
        <v>12300</v>
      </c>
      <c r="J3" s="39">
        <f>J2+1</f>
        <v>82</v>
      </c>
      <c r="K3" s="17">
        <f>K2+200</f>
        <v>16300</v>
      </c>
      <c r="M3" s="40" t="s">
        <v>67</v>
      </c>
      <c r="N3" s="40" t="s">
        <v>80</v>
      </c>
      <c r="O3" s="40" t="s">
        <v>92</v>
      </c>
      <c r="P3" s="40" t="s">
        <v>81</v>
      </c>
      <c r="Q3" s="40" t="s">
        <v>79</v>
      </c>
    </row>
    <row r="4" spans="2:17" x14ac:dyDescent="0.25">
      <c r="B4" s="38">
        <f>B3+1</f>
        <v>3</v>
      </c>
      <c r="C4" s="3">
        <f t="shared" ref="C4:K21" si="0">C3+200</f>
        <v>500</v>
      </c>
      <c r="D4" s="38">
        <f>D3+1</f>
        <v>23</v>
      </c>
      <c r="E4" s="3">
        <f t="shared" si="0"/>
        <v>4500</v>
      </c>
      <c r="F4" s="38">
        <f>F3+1</f>
        <v>43</v>
      </c>
      <c r="G4" s="3">
        <f t="shared" si="0"/>
        <v>8500</v>
      </c>
      <c r="H4" s="38">
        <f>H3+1</f>
        <v>63</v>
      </c>
      <c r="I4" s="3">
        <f t="shared" si="0"/>
        <v>12500</v>
      </c>
      <c r="J4" s="38">
        <f>J3+1</f>
        <v>83</v>
      </c>
      <c r="K4" s="3">
        <f t="shared" si="0"/>
        <v>16500</v>
      </c>
      <c r="M4" s="42" t="s">
        <v>82</v>
      </c>
      <c r="N4" s="42">
        <f>SUM(C2:C11)</f>
        <v>10000</v>
      </c>
      <c r="O4" s="42">
        <v>200</v>
      </c>
      <c r="P4" s="42">
        <f>ROUND(N4/O4,0)</f>
        <v>50</v>
      </c>
      <c r="Q4" s="42">
        <f>ROUND(P4/2,0)</f>
        <v>25</v>
      </c>
    </row>
    <row r="5" spans="2:17" x14ac:dyDescent="0.25">
      <c r="B5" s="39">
        <f t="shared" ref="B5:J21" si="1">B4+1</f>
        <v>4</v>
      </c>
      <c r="C5" s="17">
        <f t="shared" si="0"/>
        <v>700</v>
      </c>
      <c r="D5" s="39">
        <f t="shared" si="1"/>
        <v>24</v>
      </c>
      <c r="E5" s="17">
        <f t="shared" si="0"/>
        <v>4700</v>
      </c>
      <c r="F5" s="39">
        <f t="shared" si="1"/>
        <v>44</v>
      </c>
      <c r="G5" s="17">
        <f t="shared" si="0"/>
        <v>8700</v>
      </c>
      <c r="H5" s="39">
        <f t="shared" si="1"/>
        <v>64</v>
      </c>
      <c r="I5" s="17">
        <f t="shared" si="0"/>
        <v>12700</v>
      </c>
      <c r="J5" s="39">
        <f t="shared" si="1"/>
        <v>84</v>
      </c>
      <c r="K5" s="17">
        <f t="shared" si="0"/>
        <v>16700</v>
      </c>
      <c r="M5" s="40" t="s">
        <v>83</v>
      </c>
      <c r="N5" s="40">
        <f>SUM(E2:E11)</f>
        <v>50000</v>
      </c>
      <c r="O5" s="40">
        <v>200</v>
      </c>
      <c r="P5" s="40">
        <f t="shared" ref="P5:P8" si="2">ROUND(N5/O5,0)</f>
        <v>250</v>
      </c>
      <c r="Q5" s="40">
        <f t="shared" ref="Q5:Q8" si="3">ROUND(P5/2,0)</f>
        <v>125</v>
      </c>
    </row>
    <row r="6" spans="2:17" x14ac:dyDescent="0.25">
      <c r="B6" s="38">
        <f t="shared" si="1"/>
        <v>5</v>
      </c>
      <c r="C6" s="3">
        <f t="shared" si="0"/>
        <v>900</v>
      </c>
      <c r="D6" s="38">
        <f t="shared" si="1"/>
        <v>25</v>
      </c>
      <c r="E6" s="3">
        <f t="shared" si="0"/>
        <v>4900</v>
      </c>
      <c r="F6" s="38">
        <f t="shared" si="1"/>
        <v>45</v>
      </c>
      <c r="G6" s="3">
        <f t="shared" si="0"/>
        <v>8900</v>
      </c>
      <c r="H6" s="38">
        <f t="shared" si="1"/>
        <v>65</v>
      </c>
      <c r="I6" s="3">
        <f t="shared" si="0"/>
        <v>12900</v>
      </c>
      <c r="J6" s="38">
        <f t="shared" si="1"/>
        <v>85</v>
      </c>
      <c r="K6" s="3">
        <f t="shared" si="0"/>
        <v>16900</v>
      </c>
      <c r="M6" s="42" t="s">
        <v>84</v>
      </c>
      <c r="N6" s="42">
        <f>SUM(G2:G11)</f>
        <v>90000</v>
      </c>
      <c r="O6" s="42">
        <v>200</v>
      </c>
      <c r="P6" s="42">
        <f t="shared" si="2"/>
        <v>450</v>
      </c>
      <c r="Q6" s="42">
        <f t="shared" si="3"/>
        <v>225</v>
      </c>
    </row>
    <row r="7" spans="2:17" x14ac:dyDescent="0.25">
      <c r="B7" s="39">
        <f t="shared" si="1"/>
        <v>6</v>
      </c>
      <c r="C7" s="17">
        <f t="shared" si="0"/>
        <v>1100</v>
      </c>
      <c r="D7" s="39">
        <f t="shared" si="1"/>
        <v>26</v>
      </c>
      <c r="E7" s="17">
        <f t="shared" si="0"/>
        <v>5100</v>
      </c>
      <c r="F7" s="39">
        <f t="shared" si="1"/>
        <v>46</v>
      </c>
      <c r="G7" s="17">
        <f t="shared" si="0"/>
        <v>9100</v>
      </c>
      <c r="H7" s="39">
        <f t="shared" si="1"/>
        <v>66</v>
      </c>
      <c r="I7" s="17">
        <f t="shared" si="0"/>
        <v>13100</v>
      </c>
      <c r="J7" s="39">
        <f t="shared" si="1"/>
        <v>86</v>
      </c>
      <c r="K7" s="17">
        <f t="shared" si="0"/>
        <v>17100</v>
      </c>
      <c r="M7" s="40" t="s">
        <v>85</v>
      </c>
      <c r="N7" s="40">
        <f>SUM(I2:I11)</f>
        <v>130000</v>
      </c>
      <c r="O7" s="40">
        <v>200</v>
      </c>
      <c r="P7" s="40">
        <f t="shared" si="2"/>
        <v>650</v>
      </c>
      <c r="Q7" s="40">
        <f t="shared" si="3"/>
        <v>325</v>
      </c>
    </row>
    <row r="8" spans="2:17" x14ac:dyDescent="0.25">
      <c r="B8" s="38">
        <f t="shared" si="1"/>
        <v>7</v>
      </c>
      <c r="C8" s="3">
        <f t="shared" si="0"/>
        <v>1300</v>
      </c>
      <c r="D8" s="38">
        <f t="shared" si="1"/>
        <v>27</v>
      </c>
      <c r="E8" s="3">
        <f t="shared" si="0"/>
        <v>5300</v>
      </c>
      <c r="F8" s="38">
        <f t="shared" si="1"/>
        <v>47</v>
      </c>
      <c r="G8" s="3">
        <f t="shared" si="0"/>
        <v>9300</v>
      </c>
      <c r="H8" s="38">
        <f t="shared" si="1"/>
        <v>67</v>
      </c>
      <c r="I8" s="3">
        <f t="shared" si="0"/>
        <v>13300</v>
      </c>
      <c r="J8" s="38">
        <f t="shared" si="1"/>
        <v>87</v>
      </c>
      <c r="K8" s="3">
        <f t="shared" si="0"/>
        <v>17300</v>
      </c>
      <c r="M8" s="42" t="s">
        <v>86</v>
      </c>
      <c r="N8" s="42">
        <f>SUM(K2:K11)</f>
        <v>170000</v>
      </c>
      <c r="O8" s="42">
        <v>200</v>
      </c>
      <c r="P8" s="42">
        <f t="shared" si="2"/>
        <v>850</v>
      </c>
      <c r="Q8" s="42">
        <f t="shared" si="3"/>
        <v>425</v>
      </c>
    </row>
    <row r="9" spans="2:17" x14ac:dyDescent="0.25">
      <c r="B9" s="39">
        <f t="shared" si="1"/>
        <v>8</v>
      </c>
      <c r="C9" s="17">
        <f t="shared" si="0"/>
        <v>1500</v>
      </c>
      <c r="D9" s="39">
        <f t="shared" si="1"/>
        <v>28</v>
      </c>
      <c r="E9" s="17">
        <f t="shared" si="0"/>
        <v>5500</v>
      </c>
      <c r="F9" s="39">
        <f t="shared" si="1"/>
        <v>48</v>
      </c>
      <c r="G9" s="17">
        <f t="shared" si="0"/>
        <v>9500</v>
      </c>
      <c r="H9" s="39">
        <f t="shared" si="1"/>
        <v>68</v>
      </c>
      <c r="I9" s="17">
        <f t="shared" si="0"/>
        <v>13500</v>
      </c>
      <c r="J9" s="39">
        <f t="shared" si="1"/>
        <v>88</v>
      </c>
      <c r="K9" s="17">
        <f t="shared" si="0"/>
        <v>17500</v>
      </c>
      <c r="M9" s="41"/>
      <c r="N9" s="41"/>
      <c r="O9" s="41"/>
      <c r="P9" s="41"/>
      <c r="Q9" s="41"/>
    </row>
    <row r="10" spans="2:17" x14ac:dyDescent="0.25">
      <c r="B10" s="38">
        <f t="shared" si="1"/>
        <v>9</v>
      </c>
      <c r="C10" s="3">
        <f t="shared" si="0"/>
        <v>1700</v>
      </c>
      <c r="D10" s="38">
        <f t="shared" si="1"/>
        <v>29</v>
      </c>
      <c r="E10" s="3">
        <f t="shared" si="0"/>
        <v>5700</v>
      </c>
      <c r="F10" s="38">
        <f t="shared" si="1"/>
        <v>49</v>
      </c>
      <c r="G10" s="3">
        <f t="shared" si="0"/>
        <v>9700</v>
      </c>
      <c r="H10" s="38">
        <f t="shared" si="1"/>
        <v>69</v>
      </c>
      <c r="I10" s="3">
        <f t="shared" si="0"/>
        <v>13700</v>
      </c>
      <c r="J10" s="38">
        <f t="shared" si="1"/>
        <v>89</v>
      </c>
      <c r="K10" s="3">
        <f t="shared" si="0"/>
        <v>17700</v>
      </c>
      <c r="M10" s="42" t="s">
        <v>67</v>
      </c>
      <c r="N10" s="42" t="s">
        <v>68</v>
      </c>
      <c r="O10" s="42" t="s">
        <v>69</v>
      </c>
      <c r="P10" s="42" t="s">
        <v>47</v>
      </c>
      <c r="Q10" s="42" t="s">
        <v>79</v>
      </c>
    </row>
    <row r="11" spans="2:17" x14ac:dyDescent="0.25">
      <c r="B11" s="39">
        <f t="shared" si="1"/>
        <v>10</v>
      </c>
      <c r="C11" s="17">
        <f t="shared" si="0"/>
        <v>1900</v>
      </c>
      <c r="D11" s="39">
        <f t="shared" si="1"/>
        <v>30</v>
      </c>
      <c r="E11" s="17">
        <f t="shared" si="0"/>
        <v>5900</v>
      </c>
      <c r="F11" s="39">
        <f t="shared" si="1"/>
        <v>50</v>
      </c>
      <c r="G11" s="17">
        <f t="shared" si="0"/>
        <v>9900</v>
      </c>
      <c r="H11" s="39">
        <f t="shared" si="1"/>
        <v>70</v>
      </c>
      <c r="I11" s="17">
        <f t="shared" si="0"/>
        <v>13900</v>
      </c>
      <c r="J11" s="39">
        <f t="shared" si="1"/>
        <v>90</v>
      </c>
      <c r="K11" s="17">
        <f t="shared" si="0"/>
        <v>17900</v>
      </c>
      <c r="M11" s="40" t="s">
        <v>82</v>
      </c>
      <c r="N11" s="40" t="s">
        <v>70</v>
      </c>
      <c r="O11" s="40">
        <v>5</v>
      </c>
      <c r="P11" s="40">
        <f>O11*P4</f>
        <v>250</v>
      </c>
      <c r="Q11" s="40">
        <f>ROUND(P11/2,0)</f>
        <v>125</v>
      </c>
    </row>
    <row r="12" spans="2:17" x14ac:dyDescent="0.25">
      <c r="B12" s="38">
        <f t="shared" si="1"/>
        <v>11</v>
      </c>
      <c r="C12" s="3">
        <f t="shared" si="0"/>
        <v>2100</v>
      </c>
      <c r="D12" s="38">
        <f t="shared" si="1"/>
        <v>31</v>
      </c>
      <c r="E12" s="3">
        <f t="shared" si="0"/>
        <v>6100</v>
      </c>
      <c r="F12" s="38">
        <f t="shared" si="1"/>
        <v>51</v>
      </c>
      <c r="G12" s="3">
        <f t="shared" si="0"/>
        <v>10100</v>
      </c>
      <c r="H12" s="38">
        <f t="shared" si="1"/>
        <v>71</v>
      </c>
      <c r="I12" s="3">
        <f t="shared" si="0"/>
        <v>14100</v>
      </c>
      <c r="J12" s="38">
        <f t="shared" si="1"/>
        <v>91</v>
      </c>
      <c r="K12" s="3">
        <f t="shared" si="0"/>
        <v>18100</v>
      </c>
      <c r="M12" s="42" t="s">
        <v>83</v>
      </c>
      <c r="N12" s="42" t="s">
        <v>71</v>
      </c>
      <c r="O12" s="42">
        <v>5</v>
      </c>
      <c r="P12" s="42">
        <f>O12*P5</f>
        <v>1250</v>
      </c>
      <c r="Q12" s="42">
        <f t="shared" ref="Q12:Q19" si="4">ROUND(P12/2,0)</f>
        <v>625</v>
      </c>
    </row>
    <row r="13" spans="2:17" x14ac:dyDescent="0.25">
      <c r="B13" s="39">
        <f t="shared" si="1"/>
        <v>12</v>
      </c>
      <c r="C13" s="17">
        <f t="shared" si="0"/>
        <v>2300</v>
      </c>
      <c r="D13" s="39">
        <f t="shared" si="1"/>
        <v>32</v>
      </c>
      <c r="E13" s="17">
        <f t="shared" si="0"/>
        <v>6300</v>
      </c>
      <c r="F13" s="39">
        <f t="shared" si="1"/>
        <v>52</v>
      </c>
      <c r="G13" s="17">
        <f t="shared" si="0"/>
        <v>10300</v>
      </c>
      <c r="H13" s="39">
        <f t="shared" si="1"/>
        <v>72</v>
      </c>
      <c r="I13" s="17">
        <f t="shared" si="0"/>
        <v>14300</v>
      </c>
      <c r="J13" s="39">
        <f t="shared" si="1"/>
        <v>92</v>
      </c>
      <c r="K13" s="17">
        <f t="shared" si="0"/>
        <v>18300</v>
      </c>
      <c r="M13" s="44" t="s">
        <v>84</v>
      </c>
      <c r="N13" s="40" t="s">
        <v>72</v>
      </c>
      <c r="O13" s="40">
        <v>2</v>
      </c>
      <c r="P13" s="40">
        <f>O13*P6</f>
        <v>900</v>
      </c>
      <c r="Q13" s="40">
        <f t="shared" si="4"/>
        <v>450</v>
      </c>
    </row>
    <row r="14" spans="2:17" x14ac:dyDescent="0.25">
      <c r="B14" s="38">
        <f t="shared" si="1"/>
        <v>13</v>
      </c>
      <c r="C14" s="3">
        <f t="shared" si="0"/>
        <v>2500</v>
      </c>
      <c r="D14" s="38">
        <f t="shared" si="1"/>
        <v>33</v>
      </c>
      <c r="E14" s="3">
        <f t="shared" si="0"/>
        <v>6500</v>
      </c>
      <c r="F14" s="38">
        <f t="shared" si="1"/>
        <v>53</v>
      </c>
      <c r="G14" s="3">
        <f t="shared" si="0"/>
        <v>10500</v>
      </c>
      <c r="H14" s="38">
        <f t="shared" si="1"/>
        <v>73</v>
      </c>
      <c r="I14" s="3">
        <f t="shared" si="0"/>
        <v>14500</v>
      </c>
      <c r="J14" s="38">
        <f t="shared" si="1"/>
        <v>93</v>
      </c>
      <c r="K14" s="3">
        <f t="shared" si="0"/>
        <v>18500</v>
      </c>
      <c r="M14" s="45"/>
      <c r="N14" s="42" t="s">
        <v>73</v>
      </c>
      <c r="O14" s="42">
        <v>3</v>
      </c>
      <c r="P14" s="42">
        <f>O14*P6</f>
        <v>1350</v>
      </c>
      <c r="Q14" s="42">
        <f t="shared" si="4"/>
        <v>675</v>
      </c>
    </row>
    <row r="15" spans="2:17" x14ac:dyDescent="0.25">
      <c r="B15" s="39">
        <f t="shared" si="1"/>
        <v>14</v>
      </c>
      <c r="C15" s="17">
        <f t="shared" si="0"/>
        <v>2700</v>
      </c>
      <c r="D15" s="39">
        <f t="shared" si="1"/>
        <v>34</v>
      </c>
      <c r="E15" s="17">
        <f t="shared" si="0"/>
        <v>6700</v>
      </c>
      <c r="F15" s="39">
        <f t="shared" si="1"/>
        <v>54</v>
      </c>
      <c r="G15" s="17">
        <f t="shared" si="0"/>
        <v>10700</v>
      </c>
      <c r="H15" s="39">
        <f t="shared" si="1"/>
        <v>74</v>
      </c>
      <c r="I15" s="17">
        <f t="shared" si="0"/>
        <v>14700</v>
      </c>
      <c r="J15" s="39">
        <f t="shared" si="1"/>
        <v>94</v>
      </c>
      <c r="K15" s="17">
        <f t="shared" si="0"/>
        <v>18700</v>
      </c>
      <c r="M15" s="46" t="s">
        <v>85</v>
      </c>
      <c r="N15" s="40" t="s">
        <v>74</v>
      </c>
      <c r="O15" s="40">
        <v>2</v>
      </c>
      <c r="P15" s="40">
        <f>O15*P7</f>
        <v>1300</v>
      </c>
      <c r="Q15" s="40">
        <f t="shared" si="4"/>
        <v>650</v>
      </c>
    </row>
    <row r="16" spans="2:17" x14ac:dyDescent="0.25">
      <c r="B16" s="38">
        <f t="shared" si="1"/>
        <v>15</v>
      </c>
      <c r="C16" s="3">
        <f t="shared" si="0"/>
        <v>2900</v>
      </c>
      <c r="D16" s="38">
        <f t="shared" si="1"/>
        <v>35</v>
      </c>
      <c r="E16" s="3">
        <f t="shared" si="0"/>
        <v>6900</v>
      </c>
      <c r="F16" s="38">
        <f t="shared" si="1"/>
        <v>55</v>
      </c>
      <c r="G16" s="3">
        <f t="shared" si="0"/>
        <v>10900</v>
      </c>
      <c r="H16" s="38">
        <f t="shared" si="1"/>
        <v>75</v>
      </c>
      <c r="I16" s="3">
        <f t="shared" si="0"/>
        <v>14900</v>
      </c>
      <c r="J16" s="38">
        <f t="shared" si="1"/>
        <v>95</v>
      </c>
      <c r="K16" s="3">
        <f t="shared" si="0"/>
        <v>18900</v>
      </c>
      <c r="M16" s="47"/>
      <c r="N16" s="42" t="s">
        <v>75</v>
      </c>
      <c r="O16" s="42">
        <v>3</v>
      </c>
      <c r="P16" s="42">
        <f>O16*P7</f>
        <v>1950</v>
      </c>
      <c r="Q16" s="42">
        <f t="shared" si="4"/>
        <v>975</v>
      </c>
    </row>
    <row r="17" spans="2:18" x14ac:dyDescent="0.25">
      <c r="B17" s="39">
        <f t="shared" si="1"/>
        <v>16</v>
      </c>
      <c r="C17" s="17">
        <f t="shared" si="0"/>
        <v>3100</v>
      </c>
      <c r="D17" s="39">
        <f t="shared" si="1"/>
        <v>36</v>
      </c>
      <c r="E17" s="17">
        <f t="shared" si="0"/>
        <v>7100</v>
      </c>
      <c r="F17" s="39">
        <f t="shared" si="1"/>
        <v>56</v>
      </c>
      <c r="G17" s="17">
        <f t="shared" si="0"/>
        <v>11100</v>
      </c>
      <c r="H17" s="39">
        <f t="shared" si="1"/>
        <v>76</v>
      </c>
      <c r="I17" s="17">
        <f t="shared" si="0"/>
        <v>15100</v>
      </c>
      <c r="J17" s="39">
        <f t="shared" si="1"/>
        <v>96</v>
      </c>
      <c r="K17" s="17">
        <f t="shared" si="0"/>
        <v>19100</v>
      </c>
      <c r="M17" s="44" t="s">
        <v>86</v>
      </c>
      <c r="N17" s="40" t="s">
        <v>76</v>
      </c>
      <c r="O17" s="40">
        <v>2</v>
      </c>
      <c r="P17" s="40">
        <f>O17*P8</f>
        <v>1700</v>
      </c>
      <c r="Q17" s="40">
        <f t="shared" si="4"/>
        <v>850</v>
      </c>
    </row>
    <row r="18" spans="2:18" x14ac:dyDescent="0.25">
      <c r="B18" s="38">
        <f t="shared" si="1"/>
        <v>17</v>
      </c>
      <c r="C18" s="3">
        <f t="shared" si="0"/>
        <v>3300</v>
      </c>
      <c r="D18" s="38">
        <f t="shared" si="1"/>
        <v>37</v>
      </c>
      <c r="E18" s="3">
        <f t="shared" si="0"/>
        <v>7300</v>
      </c>
      <c r="F18" s="38">
        <f t="shared" si="1"/>
        <v>57</v>
      </c>
      <c r="G18" s="3">
        <f t="shared" si="0"/>
        <v>11300</v>
      </c>
      <c r="H18" s="38">
        <f t="shared" si="1"/>
        <v>77</v>
      </c>
      <c r="I18" s="3">
        <f t="shared" si="0"/>
        <v>15300</v>
      </c>
      <c r="J18" s="38">
        <f t="shared" si="1"/>
        <v>97</v>
      </c>
      <c r="K18" s="3">
        <f t="shared" si="0"/>
        <v>19300</v>
      </c>
      <c r="M18" s="48"/>
      <c r="N18" s="42" t="s">
        <v>77</v>
      </c>
      <c r="O18" s="42">
        <v>2</v>
      </c>
      <c r="P18" s="42">
        <f>O18*P8</f>
        <v>1700</v>
      </c>
      <c r="Q18" s="42">
        <f t="shared" si="4"/>
        <v>850</v>
      </c>
    </row>
    <row r="19" spans="2:18" x14ac:dyDescent="0.25">
      <c r="B19" s="39">
        <f t="shared" si="1"/>
        <v>18</v>
      </c>
      <c r="C19" s="17">
        <f t="shared" si="0"/>
        <v>3500</v>
      </c>
      <c r="D19" s="39">
        <f t="shared" si="1"/>
        <v>38</v>
      </c>
      <c r="E19" s="17">
        <f t="shared" si="0"/>
        <v>7500</v>
      </c>
      <c r="F19" s="39">
        <f t="shared" si="1"/>
        <v>58</v>
      </c>
      <c r="G19" s="17">
        <f t="shared" si="0"/>
        <v>11500</v>
      </c>
      <c r="H19" s="39">
        <f t="shared" si="1"/>
        <v>78</v>
      </c>
      <c r="I19" s="17">
        <f t="shared" si="0"/>
        <v>15500</v>
      </c>
      <c r="J19" s="39">
        <f t="shared" si="1"/>
        <v>98</v>
      </c>
      <c r="K19" s="17">
        <f t="shared" si="0"/>
        <v>19500</v>
      </c>
      <c r="M19" s="45"/>
      <c r="N19" s="40" t="s">
        <v>78</v>
      </c>
      <c r="O19" s="40">
        <v>1</v>
      </c>
      <c r="P19" s="40">
        <f>O19*P8</f>
        <v>850</v>
      </c>
      <c r="Q19" s="40">
        <f t="shared" si="4"/>
        <v>425</v>
      </c>
    </row>
    <row r="20" spans="2:18" x14ac:dyDescent="0.25">
      <c r="B20" s="38">
        <f t="shared" si="1"/>
        <v>19</v>
      </c>
      <c r="C20" s="3">
        <f t="shared" si="0"/>
        <v>3700</v>
      </c>
      <c r="D20" s="38">
        <f t="shared" si="1"/>
        <v>39</v>
      </c>
      <c r="E20" s="3">
        <f t="shared" si="0"/>
        <v>7700</v>
      </c>
      <c r="F20" s="38">
        <f t="shared" si="1"/>
        <v>59</v>
      </c>
      <c r="G20" s="3">
        <f t="shared" si="0"/>
        <v>11700</v>
      </c>
      <c r="H20" s="38">
        <f t="shared" si="1"/>
        <v>79</v>
      </c>
      <c r="I20" s="3">
        <f t="shared" si="0"/>
        <v>15700</v>
      </c>
      <c r="J20" s="38">
        <f t="shared" si="1"/>
        <v>99</v>
      </c>
      <c r="K20" s="3">
        <f t="shared" si="0"/>
        <v>19700</v>
      </c>
      <c r="M20" s="25"/>
      <c r="N20" s="25"/>
      <c r="O20" s="25"/>
      <c r="P20" s="25"/>
      <c r="Q20" s="25"/>
    </row>
    <row r="21" spans="2:18" x14ac:dyDescent="0.25">
      <c r="B21" s="39">
        <f t="shared" si="1"/>
        <v>20</v>
      </c>
      <c r="C21" s="17">
        <f t="shared" si="0"/>
        <v>3900</v>
      </c>
      <c r="D21" s="39">
        <f t="shared" si="1"/>
        <v>40</v>
      </c>
      <c r="E21" s="17">
        <f t="shared" si="0"/>
        <v>7900</v>
      </c>
      <c r="F21" s="39">
        <f t="shared" si="1"/>
        <v>60</v>
      </c>
      <c r="G21" s="17">
        <f t="shared" si="0"/>
        <v>11900</v>
      </c>
      <c r="H21" s="39">
        <f t="shared" si="1"/>
        <v>80</v>
      </c>
      <c r="I21" s="17">
        <f t="shared" si="0"/>
        <v>15900</v>
      </c>
      <c r="J21" s="39">
        <f t="shared" si="1"/>
        <v>100</v>
      </c>
      <c r="K21" s="17">
        <f t="shared" si="0"/>
        <v>19900</v>
      </c>
      <c r="M21" s="43" t="s">
        <v>94</v>
      </c>
      <c r="N21" s="43"/>
      <c r="O21" s="43"/>
      <c r="P21" s="43"/>
      <c r="Q21" s="43"/>
    </row>
    <row r="22" spans="2:18" x14ac:dyDescent="0.25">
      <c r="B22" s="36" t="s">
        <v>66</v>
      </c>
      <c r="C22" s="3">
        <f>SUM(C2:C21)</f>
        <v>40000</v>
      </c>
      <c r="D22" s="37"/>
      <c r="E22" s="3">
        <f>SUM(E2:E21)</f>
        <v>120000</v>
      </c>
      <c r="F22" s="37"/>
      <c r="G22" s="3">
        <f>SUM(G2:G21)</f>
        <v>200000</v>
      </c>
      <c r="H22" s="37"/>
      <c r="I22" s="3">
        <f>SUM(I2:I21)</f>
        <v>280000</v>
      </c>
      <c r="J22" s="37"/>
      <c r="K22" s="3">
        <f>SUM(K2:K21)</f>
        <v>360000</v>
      </c>
      <c r="M22" s="40" t="s">
        <v>67</v>
      </c>
      <c r="N22" s="40" t="s">
        <v>80</v>
      </c>
      <c r="O22" s="40" t="s">
        <v>92</v>
      </c>
      <c r="P22" s="40" t="s">
        <v>81</v>
      </c>
      <c r="Q22" s="40" t="s">
        <v>79</v>
      </c>
    </row>
    <row r="23" spans="2:18" x14ac:dyDescent="0.25">
      <c r="M23" s="42" t="s">
        <v>91</v>
      </c>
      <c r="N23" s="42">
        <f>C22-N4</f>
        <v>30000</v>
      </c>
      <c r="O23" s="42">
        <v>4000</v>
      </c>
      <c r="P23" s="42">
        <f>ROUND(N23/O23,0)</f>
        <v>8</v>
      </c>
      <c r="Q23" s="42">
        <f>ROUND(P23/2,0)</f>
        <v>4</v>
      </c>
    </row>
    <row r="24" spans="2:18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M24" s="40" t="s">
        <v>87</v>
      </c>
      <c r="N24" s="40">
        <f>E22-N5</f>
        <v>70000</v>
      </c>
      <c r="O24" s="40">
        <v>4000</v>
      </c>
      <c r="P24" s="40">
        <f>ROUND(N24/O24,0)</f>
        <v>18</v>
      </c>
      <c r="Q24" s="40">
        <f t="shared" ref="Q24:Q27" si="5">ROUND(P24/2,0)</f>
        <v>9</v>
      </c>
    </row>
    <row r="25" spans="2:18" x14ac:dyDescent="0.25">
      <c r="B25" s="52"/>
      <c r="C25" s="52"/>
      <c r="D25" s="52"/>
      <c r="E25" s="52"/>
      <c r="F25" s="52"/>
      <c r="G25" s="52"/>
      <c r="H25" s="52"/>
      <c r="I25" s="52"/>
      <c r="J25" s="52"/>
      <c r="K25" s="52"/>
      <c r="M25" s="42" t="s">
        <v>88</v>
      </c>
      <c r="N25" s="42">
        <f>G22-N6</f>
        <v>110000</v>
      </c>
      <c r="O25" s="42">
        <v>4000</v>
      </c>
      <c r="P25" s="42">
        <f>ROUND(N25/O25,0)</f>
        <v>28</v>
      </c>
      <c r="Q25" s="42">
        <f t="shared" si="5"/>
        <v>14</v>
      </c>
    </row>
    <row r="26" spans="2:18" x14ac:dyDescent="0.25">
      <c r="B26" s="52"/>
      <c r="C26" s="52"/>
      <c r="D26" s="52"/>
      <c r="E26" s="52"/>
      <c r="F26" s="52"/>
      <c r="G26" s="52"/>
      <c r="H26" s="52"/>
      <c r="I26" s="52"/>
      <c r="J26" s="52"/>
      <c r="K26" s="52"/>
      <c r="M26" s="40" t="s">
        <v>89</v>
      </c>
      <c r="N26" s="40">
        <f>I22-N7</f>
        <v>150000</v>
      </c>
      <c r="O26" s="40">
        <v>4000</v>
      </c>
      <c r="P26" s="40">
        <f>ROUND(N26/O26,0)</f>
        <v>38</v>
      </c>
      <c r="Q26" s="40">
        <f t="shared" si="5"/>
        <v>19</v>
      </c>
    </row>
    <row r="27" spans="2:18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M27" s="42" t="s">
        <v>90</v>
      </c>
      <c r="N27" s="42">
        <f>K22-N8</f>
        <v>190000</v>
      </c>
      <c r="O27" s="42">
        <v>4000</v>
      </c>
      <c r="P27" s="42">
        <f>ROUND(N27/O27,0)</f>
        <v>48</v>
      </c>
      <c r="Q27" s="42">
        <f t="shared" si="5"/>
        <v>24</v>
      </c>
    </row>
    <row r="28" spans="2:18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2:18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3" t="s">
        <v>67</v>
      </c>
      <c r="M29" s="3" t="s">
        <v>95</v>
      </c>
      <c r="N29" s="3"/>
      <c r="O29" s="3" t="s">
        <v>68</v>
      </c>
      <c r="P29" s="3" t="s">
        <v>81</v>
      </c>
      <c r="Q29" s="3" t="s">
        <v>25</v>
      </c>
      <c r="R29" s="32" t="s">
        <v>79</v>
      </c>
    </row>
    <row r="30" spans="2:18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3">
        <v>70</v>
      </c>
      <c r="M30" s="56" t="s">
        <v>96</v>
      </c>
      <c r="N30" s="57"/>
      <c r="O30" s="17" t="s">
        <v>97</v>
      </c>
      <c r="P30" s="17">
        <v>1</v>
      </c>
      <c r="Q30" s="17">
        <f>P30*P26</f>
        <v>38</v>
      </c>
      <c r="R30" s="40">
        <f>ROUND(Q30/2,0)</f>
        <v>19</v>
      </c>
    </row>
    <row r="31" spans="2:18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4"/>
      <c r="M31" s="58"/>
      <c r="N31" s="59"/>
      <c r="O31" s="3" t="s">
        <v>98</v>
      </c>
      <c r="P31" s="3">
        <v>2</v>
      </c>
      <c r="Q31" s="3">
        <f>P31*P26</f>
        <v>76</v>
      </c>
      <c r="R31" s="42">
        <f t="shared" ref="R31:R38" si="6">ROUND(Q31/2,0)</f>
        <v>38</v>
      </c>
    </row>
    <row r="32" spans="2:18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4"/>
      <c r="M32" s="58"/>
      <c r="N32" s="59"/>
      <c r="O32" s="17" t="s">
        <v>99</v>
      </c>
      <c r="P32" s="17">
        <v>1</v>
      </c>
      <c r="Q32" s="17">
        <f>P32*P26</f>
        <v>38</v>
      </c>
      <c r="R32" s="40">
        <f t="shared" si="6"/>
        <v>19</v>
      </c>
    </row>
    <row r="33" spans="2:18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4"/>
      <c r="M33" s="58"/>
      <c r="N33" s="59"/>
      <c r="O33" s="3" t="s">
        <v>100</v>
      </c>
      <c r="P33" s="3">
        <v>3</v>
      </c>
      <c r="Q33" s="3">
        <f>P33*P26</f>
        <v>114</v>
      </c>
      <c r="R33" s="42">
        <f t="shared" si="6"/>
        <v>57</v>
      </c>
    </row>
    <row r="34" spans="2:18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5"/>
      <c r="M34" s="60"/>
      <c r="N34" s="61"/>
      <c r="O34" s="17" t="s">
        <v>101</v>
      </c>
      <c r="P34" s="17">
        <v>15</v>
      </c>
      <c r="Q34" s="17">
        <f>P34*P26</f>
        <v>570</v>
      </c>
      <c r="R34" s="40">
        <f t="shared" si="6"/>
        <v>285</v>
      </c>
    </row>
    <row r="35" spans="2:18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62">
        <v>90</v>
      </c>
      <c r="M35" s="65" t="s">
        <v>102</v>
      </c>
      <c r="N35" s="66"/>
      <c r="O35" s="3" t="s">
        <v>103</v>
      </c>
      <c r="P35" s="3">
        <v>120</v>
      </c>
      <c r="Q35" s="3">
        <f>P35*P27</f>
        <v>5760</v>
      </c>
      <c r="R35" s="42">
        <f t="shared" si="6"/>
        <v>2880</v>
      </c>
    </row>
    <row r="36" spans="2:18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63"/>
      <c r="M36" s="67"/>
      <c r="N36" s="68"/>
      <c r="O36" s="17" t="s">
        <v>104</v>
      </c>
      <c r="P36" s="17">
        <v>5</v>
      </c>
      <c r="Q36" s="17">
        <f>P36*P27</f>
        <v>240</v>
      </c>
      <c r="R36" s="40">
        <f t="shared" si="6"/>
        <v>120</v>
      </c>
    </row>
    <row r="37" spans="2:18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63"/>
      <c r="M37" s="67"/>
      <c r="N37" s="68"/>
      <c r="O37" s="3" t="s">
        <v>105</v>
      </c>
      <c r="P37" s="3">
        <v>15</v>
      </c>
      <c r="Q37" s="3">
        <f>P37*P27</f>
        <v>720</v>
      </c>
      <c r="R37" s="42">
        <f t="shared" si="6"/>
        <v>360</v>
      </c>
    </row>
    <row r="38" spans="2:18" x14ac:dyDescent="0.25">
      <c r="L38" s="64"/>
      <c r="M38" s="69"/>
      <c r="N38" s="70"/>
      <c r="O38" s="17" t="s">
        <v>106</v>
      </c>
      <c r="P38" s="17">
        <v>30</v>
      </c>
      <c r="Q38" s="17">
        <f>P38*P27</f>
        <v>1440</v>
      </c>
      <c r="R38" s="40">
        <f t="shared" si="6"/>
        <v>720</v>
      </c>
    </row>
  </sheetData>
  <mergeCells count="9">
    <mergeCell ref="L30:L34"/>
    <mergeCell ref="M30:N34"/>
    <mergeCell ref="L35:L38"/>
    <mergeCell ref="M35:N38"/>
    <mergeCell ref="M2:Q2"/>
    <mergeCell ref="M21:Q21"/>
    <mergeCell ref="M13:M14"/>
    <mergeCell ref="M15:M16"/>
    <mergeCell ref="M17:M19"/>
  </mergeCells>
  <pageMargins left="0.7" right="0.7" top="0.75" bottom="0.75" header="0.3" footer="0.3"/>
  <pageSetup orientation="portrait" r:id="rId1"/>
  <ignoredErrors>
    <ignoredError sqref="C3:D3 C4:K22 E2:I3 J2:K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2"/>
  <sheetViews>
    <sheetView zoomScale="78" zoomScaleNormal="78" workbookViewId="0">
      <selection activeCell="A6" sqref="A6"/>
    </sheetView>
  </sheetViews>
  <sheetFormatPr baseColWidth="10" defaultRowHeight="15" x14ac:dyDescent="0.25"/>
  <sheetData>
    <row r="2" spans="2:18" x14ac:dyDescent="0.25">
      <c r="B2" s="49" t="s">
        <v>57</v>
      </c>
      <c r="C2" s="3"/>
      <c r="D2" s="3"/>
      <c r="E2" s="3"/>
      <c r="F2" s="3"/>
      <c r="G2" s="3"/>
      <c r="H2" s="3"/>
      <c r="I2" s="3"/>
      <c r="J2" s="3"/>
      <c r="K2" s="3"/>
      <c r="L2" s="3" t="s">
        <v>38</v>
      </c>
      <c r="M2" s="3" t="s">
        <v>38</v>
      </c>
      <c r="N2" s="21"/>
      <c r="O2" s="20"/>
      <c r="P2" s="22"/>
      <c r="Q2" s="22"/>
      <c r="R2" s="33"/>
    </row>
    <row r="3" spans="2:18" x14ac:dyDescent="0.25">
      <c r="B3" s="50"/>
      <c r="C3" s="17" t="s">
        <v>62</v>
      </c>
      <c r="D3" s="17" t="s">
        <v>63</v>
      </c>
      <c r="E3" s="17" t="s">
        <v>62</v>
      </c>
      <c r="F3" s="17"/>
      <c r="G3" s="17" t="s">
        <v>62</v>
      </c>
      <c r="H3" s="17" t="s">
        <v>64</v>
      </c>
      <c r="I3" s="17" t="s">
        <v>64</v>
      </c>
      <c r="J3" s="17" t="s">
        <v>65</v>
      </c>
      <c r="K3" s="17" t="s">
        <v>62</v>
      </c>
      <c r="L3" s="17" t="s">
        <v>63</v>
      </c>
      <c r="M3" s="17" t="s">
        <v>63</v>
      </c>
      <c r="N3" s="19" t="s">
        <v>62</v>
      </c>
      <c r="O3" s="19" t="s">
        <v>63</v>
      </c>
      <c r="P3" s="14"/>
      <c r="Q3" s="15"/>
      <c r="R3" s="33"/>
    </row>
    <row r="4" spans="2:18" x14ac:dyDescent="0.25">
      <c r="B4" s="51"/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9</v>
      </c>
      <c r="I4" s="2" t="s">
        <v>10</v>
      </c>
      <c r="J4" s="2" t="s">
        <v>5</v>
      </c>
      <c r="K4" s="2" t="s">
        <v>6</v>
      </c>
      <c r="L4" s="2" t="s">
        <v>7</v>
      </c>
      <c r="M4" s="2" t="s">
        <v>8</v>
      </c>
      <c r="N4" s="9" t="s">
        <v>27</v>
      </c>
      <c r="O4" s="9" t="s">
        <v>27</v>
      </c>
      <c r="P4" s="8"/>
      <c r="Q4" s="10" t="s">
        <v>25</v>
      </c>
    </row>
    <row r="5" spans="2:18" x14ac:dyDescent="0.25">
      <c r="B5" s="16" t="s">
        <v>12</v>
      </c>
      <c r="C5" s="17">
        <v>0</v>
      </c>
      <c r="D5" s="17">
        <v>0</v>
      </c>
      <c r="E5" s="17">
        <v>0</v>
      </c>
      <c r="F5" s="17">
        <v>0</v>
      </c>
      <c r="G5" s="17">
        <v>1</v>
      </c>
      <c r="H5" s="17">
        <v>1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1</v>
      </c>
      <c r="O5" s="17">
        <v>0</v>
      </c>
      <c r="P5" s="18" t="s">
        <v>12</v>
      </c>
      <c r="Q5" s="17">
        <f t="shared" ref="Q5:Q22" si="0">SUM(C5:O5)</f>
        <v>3</v>
      </c>
    </row>
    <row r="6" spans="2:18" x14ac:dyDescent="0.25">
      <c r="B6" s="1" t="s">
        <v>13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1</v>
      </c>
      <c r="N6" s="3">
        <v>0</v>
      </c>
      <c r="O6" s="3">
        <v>0</v>
      </c>
      <c r="P6" s="1" t="s">
        <v>13</v>
      </c>
      <c r="Q6" s="3">
        <f t="shared" si="0"/>
        <v>1</v>
      </c>
    </row>
    <row r="7" spans="2:18" x14ac:dyDescent="0.25">
      <c r="B7" s="16" t="s">
        <v>14</v>
      </c>
      <c r="C7" s="17">
        <v>105</v>
      </c>
      <c r="D7" s="17">
        <v>94</v>
      </c>
      <c r="E7" s="17">
        <v>37</v>
      </c>
      <c r="F7" s="17">
        <v>0</v>
      </c>
      <c r="G7" s="17">
        <v>0</v>
      </c>
      <c r="H7" s="17">
        <v>54</v>
      </c>
      <c r="I7" s="17">
        <v>0</v>
      </c>
      <c r="J7" s="17">
        <v>121</v>
      </c>
      <c r="K7" s="17">
        <v>105</v>
      </c>
      <c r="L7" s="17">
        <v>79</v>
      </c>
      <c r="M7" s="17">
        <v>101</v>
      </c>
      <c r="N7" s="17">
        <v>0</v>
      </c>
      <c r="O7" s="17">
        <v>30</v>
      </c>
      <c r="P7" s="16" t="s">
        <v>14</v>
      </c>
      <c r="Q7" s="17">
        <f t="shared" si="0"/>
        <v>726</v>
      </c>
    </row>
    <row r="8" spans="2:18" x14ac:dyDescent="0.25">
      <c r="B8" s="1" t="s">
        <v>29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1" t="s">
        <v>29</v>
      </c>
      <c r="Q8" s="3">
        <f t="shared" si="0"/>
        <v>1</v>
      </c>
    </row>
    <row r="9" spans="2:18" x14ac:dyDescent="0.25">
      <c r="B9" s="16" t="s">
        <v>26</v>
      </c>
      <c r="C9" s="17">
        <v>3</v>
      </c>
      <c r="D9" s="17">
        <v>1</v>
      </c>
      <c r="E9" s="17">
        <v>1</v>
      </c>
      <c r="F9" s="17">
        <v>0</v>
      </c>
      <c r="G9" s="17">
        <v>2</v>
      </c>
      <c r="H9" s="17">
        <v>4</v>
      </c>
      <c r="I9" s="17">
        <v>0</v>
      </c>
      <c r="J9" s="17">
        <v>1</v>
      </c>
      <c r="K9" s="17">
        <v>4</v>
      </c>
      <c r="L9" s="17">
        <v>0</v>
      </c>
      <c r="M9" s="17">
        <v>2</v>
      </c>
      <c r="N9" s="17">
        <v>4</v>
      </c>
      <c r="O9" s="17">
        <v>1</v>
      </c>
      <c r="P9" s="16" t="s">
        <v>26</v>
      </c>
      <c r="Q9" s="17">
        <f t="shared" si="0"/>
        <v>23</v>
      </c>
    </row>
    <row r="10" spans="2:18" x14ac:dyDescent="0.25">
      <c r="B10" s="1" t="s">
        <v>15</v>
      </c>
      <c r="C10" s="3">
        <v>25</v>
      </c>
      <c r="D10" s="3">
        <v>21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40</v>
      </c>
      <c r="L10" s="3">
        <v>0</v>
      </c>
      <c r="M10" s="3">
        <v>27</v>
      </c>
      <c r="N10" s="3">
        <v>0</v>
      </c>
      <c r="O10" s="3">
        <v>0</v>
      </c>
      <c r="P10" s="1" t="s">
        <v>15</v>
      </c>
      <c r="Q10" s="3">
        <f t="shared" si="0"/>
        <v>113</v>
      </c>
    </row>
    <row r="11" spans="2:18" x14ac:dyDescent="0.25">
      <c r="B11" s="16" t="s">
        <v>11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25</v>
      </c>
      <c r="I11" s="17">
        <v>0</v>
      </c>
      <c r="J11" s="17">
        <v>10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6" t="s">
        <v>11</v>
      </c>
      <c r="Q11" s="17">
        <f t="shared" si="0"/>
        <v>35</v>
      </c>
    </row>
    <row r="12" spans="2:18" x14ac:dyDescent="0.25">
      <c r="B12" s="1" t="s">
        <v>34</v>
      </c>
      <c r="C12" s="3">
        <v>0</v>
      </c>
      <c r="D12" s="3">
        <v>1</v>
      </c>
      <c r="E12" s="3">
        <v>1</v>
      </c>
      <c r="F12" s="3">
        <v>0</v>
      </c>
      <c r="G12" s="3">
        <v>0</v>
      </c>
      <c r="H12" s="3">
        <v>0</v>
      </c>
      <c r="I12" s="3">
        <v>0</v>
      </c>
      <c r="J12" s="3">
        <v>4</v>
      </c>
      <c r="K12" s="3">
        <v>0</v>
      </c>
      <c r="L12" s="3">
        <v>3</v>
      </c>
      <c r="M12" s="3">
        <v>0</v>
      </c>
      <c r="N12" s="3">
        <v>0</v>
      </c>
      <c r="O12" s="3">
        <v>1</v>
      </c>
      <c r="P12" s="1" t="s">
        <v>34</v>
      </c>
      <c r="Q12" s="3">
        <f t="shared" si="0"/>
        <v>10</v>
      </c>
    </row>
    <row r="13" spans="2:18" x14ac:dyDescent="0.25">
      <c r="B13" s="16" t="s">
        <v>24</v>
      </c>
      <c r="C13" s="17">
        <v>20</v>
      </c>
      <c r="D13" s="17">
        <v>19</v>
      </c>
      <c r="E13" s="17">
        <v>10</v>
      </c>
      <c r="F13" s="17">
        <v>0</v>
      </c>
      <c r="G13" s="17">
        <v>16</v>
      </c>
      <c r="H13" s="17">
        <v>15</v>
      </c>
      <c r="I13" s="17">
        <v>0</v>
      </c>
      <c r="J13" s="17">
        <v>27</v>
      </c>
      <c r="K13" s="17">
        <v>25</v>
      </c>
      <c r="L13" s="17">
        <v>31</v>
      </c>
      <c r="M13" s="17">
        <v>26</v>
      </c>
      <c r="N13" s="17">
        <v>0</v>
      </c>
      <c r="O13" s="17">
        <v>0</v>
      </c>
      <c r="P13" s="16" t="s">
        <v>24</v>
      </c>
      <c r="Q13" s="17">
        <f t="shared" si="0"/>
        <v>189</v>
      </c>
    </row>
    <row r="14" spans="2:18" x14ac:dyDescent="0.25">
      <c r="B14" s="1" t="s">
        <v>28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1" t="s">
        <v>28</v>
      </c>
      <c r="Q14" s="3">
        <f t="shared" si="0"/>
        <v>0</v>
      </c>
    </row>
    <row r="15" spans="2:18" x14ac:dyDescent="0.25">
      <c r="B15" s="16" t="s">
        <v>16</v>
      </c>
      <c r="C15" s="17">
        <v>10</v>
      </c>
      <c r="D15" s="17">
        <v>14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13</v>
      </c>
      <c r="K15" s="17">
        <v>12</v>
      </c>
      <c r="L15" s="17">
        <v>15</v>
      </c>
      <c r="M15" s="17">
        <v>8</v>
      </c>
      <c r="N15" s="17">
        <v>0</v>
      </c>
      <c r="O15" s="17">
        <v>0</v>
      </c>
      <c r="P15" s="16" t="s">
        <v>16</v>
      </c>
      <c r="Q15" s="17">
        <f t="shared" si="0"/>
        <v>72</v>
      </c>
    </row>
    <row r="16" spans="2:18" x14ac:dyDescent="0.25">
      <c r="B16" s="1" t="s">
        <v>17</v>
      </c>
      <c r="C16" s="3">
        <v>10</v>
      </c>
      <c r="D16" s="3">
        <v>14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13</v>
      </c>
      <c r="K16" s="3">
        <v>12</v>
      </c>
      <c r="L16" s="3">
        <v>0</v>
      </c>
      <c r="M16" s="3">
        <v>8</v>
      </c>
      <c r="N16" s="3">
        <v>0</v>
      </c>
      <c r="O16" s="3">
        <v>0</v>
      </c>
      <c r="P16" s="1" t="s">
        <v>17</v>
      </c>
      <c r="Q16" s="3">
        <f t="shared" si="0"/>
        <v>57</v>
      </c>
    </row>
    <row r="17" spans="2:17" x14ac:dyDescent="0.25">
      <c r="B17" s="16" t="s">
        <v>18</v>
      </c>
      <c r="C17" s="17">
        <v>10</v>
      </c>
      <c r="D17" s="17">
        <v>14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13</v>
      </c>
      <c r="K17" s="17">
        <v>12</v>
      </c>
      <c r="L17" s="17">
        <v>15</v>
      </c>
      <c r="M17" s="17">
        <v>8</v>
      </c>
      <c r="N17" s="17">
        <v>0</v>
      </c>
      <c r="O17" s="17">
        <v>0</v>
      </c>
      <c r="P17" s="16" t="s">
        <v>18</v>
      </c>
      <c r="Q17" s="17">
        <f t="shared" si="0"/>
        <v>72</v>
      </c>
    </row>
    <row r="18" spans="2:17" x14ac:dyDescent="0.25">
      <c r="B18" s="1" t="s">
        <v>19</v>
      </c>
      <c r="C18" s="3">
        <v>10</v>
      </c>
      <c r="D18" s="3">
        <v>14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13</v>
      </c>
      <c r="K18" s="3">
        <v>12</v>
      </c>
      <c r="L18" s="3">
        <v>0</v>
      </c>
      <c r="M18" s="3">
        <v>8</v>
      </c>
      <c r="N18" s="3">
        <v>0</v>
      </c>
      <c r="O18" s="3">
        <v>0</v>
      </c>
      <c r="P18" s="1" t="s">
        <v>19</v>
      </c>
      <c r="Q18" s="3">
        <f t="shared" si="0"/>
        <v>57</v>
      </c>
    </row>
    <row r="19" spans="2:17" x14ac:dyDescent="0.25">
      <c r="B19" s="16" t="s">
        <v>20</v>
      </c>
      <c r="C19" s="17">
        <v>13</v>
      </c>
      <c r="D19" s="17">
        <v>0</v>
      </c>
      <c r="E19" s="17">
        <v>10</v>
      </c>
      <c r="F19" s="17">
        <v>0</v>
      </c>
      <c r="G19" s="17">
        <v>9</v>
      </c>
      <c r="H19" s="17">
        <v>32</v>
      </c>
      <c r="I19" s="17">
        <v>0</v>
      </c>
      <c r="J19" s="17">
        <v>0</v>
      </c>
      <c r="K19" s="17">
        <v>16</v>
      </c>
      <c r="L19" s="17">
        <v>0</v>
      </c>
      <c r="M19" s="17">
        <v>0</v>
      </c>
      <c r="N19" s="17">
        <v>19</v>
      </c>
      <c r="O19" s="17">
        <v>0</v>
      </c>
      <c r="P19" s="16" t="s">
        <v>20</v>
      </c>
      <c r="Q19" s="17">
        <f t="shared" si="0"/>
        <v>99</v>
      </c>
    </row>
    <row r="20" spans="2:17" x14ac:dyDescent="0.25">
      <c r="B20" s="1" t="s">
        <v>21</v>
      </c>
      <c r="C20" s="3">
        <v>0</v>
      </c>
      <c r="D20" s="3">
        <v>24</v>
      </c>
      <c r="E20" s="3">
        <v>0</v>
      </c>
      <c r="F20" s="3">
        <v>0</v>
      </c>
      <c r="G20" s="3">
        <v>0</v>
      </c>
      <c r="H20" s="3">
        <v>32</v>
      </c>
      <c r="I20" s="3">
        <v>0</v>
      </c>
      <c r="J20" s="3">
        <v>0</v>
      </c>
      <c r="K20" s="3">
        <v>0</v>
      </c>
      <c r="L20" s="3">
        <v>10</v>
      </c>
      <c r="M20" s="3">
        <v>15</v>
      </c>
      <c r="N20" s="3">
        <v>0</v>
      </c>
      <c r="O20" s="3">
        <v>10</v>
      </c>
      <c r="P20" s="1" t="s">
        <v>21</v>
      </c>
      <c r="Q20" s="3">
        <f t="shared" si="0"/>
        <v>91</v>
      </c>
    </row>
    <row r="21" spans="2:17" x14ac:dyDescent="0.25">
      <c r="B21" s="16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32</v>
      </c>
      <c r="I21" s="17">
        <v>0</v>
      </c>
      <c r="J21" s="17">
        <v>19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 t="s">
        <v>22</v>
      </c>
      <c r="Q21" s="17">
        <f t="shared" si="0"/>
        <v>51</v>
      </c>
    </row>
    <row r="22" spans="2:17" x14ac:dyDescent="0.25">
      <c r="B22" s="1" t="s">
        <v>23</v>
      </c>
      <c r="C22" s="3">
        <v>13</v>
      </c>
      <c r="D22" s="3">
        <v>12</v>
      </c>
      <c r="E22" s="3">
        <v>10</v>
      </c>
      <c r="F22" s="3">
        <v>0</v>
      </c>
      <c r="G22" s="3">
        <v>9</v>
      </c>
      <c r="H22" s="3">
        <v>32</v>
      </c>
      <c r="I22" s="3">
        <v>0</v>
      </c>
      <c r="J22" s="3">
        <v>13</v>
      </c>
      <c r="K22" s="3">
        <v>16</v>
      </c>
      <c r="L22" s="3">
        <v>20</v>
      </c>
      <c r="M22" s="3">
        <v>15</v>
      </c>
      <c r="N22" s="3">
        <v>19</v>
      </c>
      <c r="O22" s="3">
        <v>10</v>
      </c>
      <c r="P22" s="1" t="s">
        <v>23</v>
      </c>
      <c r="Q22" s="3">
        <f t="shared" si="0"/>
        <v>169</v>
      </c>
    </row>
  </sheetData>
  <mergeCells count="1">
    <mergeCell ref="B2:B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2"/>
  <sheetViews>
    <sheetView zoomScale="78" zoomScaleNormal="78" workbookViewId="0">
      <selection activeCell="S25" sqref="S25"/>
    </sheetView>
  </sheetViews>
  <sheetFormatPr baseColWidth="10" defaultRowHeight="15" x14ac:dyDescent="0.25"/>
  <sheetData>
    <row r="2" spans="2:21" s="5" customFormat="1" x14ac:dyDescent="0.25">
      <c r="B2" s="49" t="s">
        <v>58</v>
      </c>
      <c r="C2" s="3" t="s">
        <v>38</v>
      </c>
      <c r="D2" s="3"/>
      <c r="E2" s="3" t="s">
        <v>38</v>
      </c>
      <c r="F2" s="3" t="s">
        <v>38</v>
      </c>
      <c r="G2" s="3"/>
      <c r="H2" s="3" t="s">
        <v>38</v>
      </c>
      <c r="I2" s="3" t="s">
        <v>10</v>
      </c>
      <c r="J2" s="3" t="s">
        <v>38</v>
      </c>
      <c r="K2" s="3" t="s">
        <v>38</v>
      </c>
      <c r="L2" s="3" t="s">
        <v>38</v>
      </c>
      <c r="M2" s="3" t="s">
        <v>38</v>
      </c>
      <c r="N2" s="21"/>
      <c r="O2" s="20"/>
      <c r="P2" s="22"/>
      <c r="Q2" s="23"/>
      <c r="R2" s="11" t="s">
        <v>60</v>
      </c>
      <c r="S2" s="35"/>
      <c r="T2" s="23"/>
    </row>
    <row r="3" spans="2:21" x14ac:dyDescent="0.25">
      <c r="B3" s="50"/>
      <c r="C3" s="17" t="s">
        <v>30</v>
      </c>
      <c r="D3" s="17" t="s">
        <v>37</v>
      </c>
      <c r="E3" s="17" t="s">
        <v>30</v>
      </c>
      <c r="F3" s="17" t="s">
        <v>33</v>
      </c>
      <c r="G3" s="17" t="s">
        <v>37</v>
      </c>
      <c r="H3" s="17" t="s">
        <v>31</v>
      </c>
      <c r="I3" s="17" t="s">
        <v>32</v>
      </c>
      <c r="J3" s="17" t="s">
        <v>61</v>
      </c>
      <c r="K3" s="17" t="s">
        <v>30</v>
      </c>
      <c r="L3" s="17" t="s">
        <v>30</v>
      </c>
      <c r="M3" s="17" t="s">
        <v>30</v>
      </c>
      <c r="N3" s="19" t="s">
        <v>30</v>
      </c>
      <c r="O3" s="19" t="s">
        <v>37</v>
      </c>
      <c r="P3" s="14"/>
      <c r="Q3" s="15"/>
      <c r="R3" s="12"/>
      <c r="S3" s="34"/>
      <c r="T3" s="13"/>
      <c r="U3" s="4"/>
    </row>
    <row r="4" spans="2:21" x14ac:dyDescent="0.25">
      <c r="B4" s="51"/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9</v>
      </c>
      <c r="I4" s="2" t="s">
        <v>10</v>
      </c>
      <c r="J4" s="2" t="s">
        <v>5</v>
      </c>
      <c r="K4" s="2" t="s">
        <v>6</v>
      </c>
      <c r="L4" s="2" t="s">
        <v>7</v>
      </c>
      <c r="M4" s="2" t="s">
        <v>8</v>
      </c>
      <c r="N4" s="9" t="s">
        <v>27</v>
      </c>
      <c r="O4" s="9" t="s">
        <v>27</v>
      </c>
      <c r="P4" s="8"/>
      <c r="Q4" s="10" t="s">
        <v>25</v>
      </c>
      <c r="R4" s="3" t="s">
        <v>35</v>
      </c>
      <c r="S4" s="7" t="s">
        <v>59</v>
      </c>
      <c r="T4" s="7" t="s">
        <v>36</v>
      </c>
      <c r="U4" s="5"/>
    </row>
    <row r="5" spans="2:21" x14ac:dyDescent="0.25">
      <c r="B5" s="16" t="s">
        <v>12</v>
      </c>
      <c r="C5" s="17">
        <v>0</v>
      </c>
      <c r="D5" s="17">
        <v>0</v>
      </c>
      <c r="E5" s="17">
        <v>0</v>
      </c>
      <c r="F5" s="17">
        <v>0</v>
      </c>
      <c r="G5" s="17">
        <v>1</v>
      </c>
      <c r="H5" s="17">
        <v>1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1</v>
      </c>
      <c r="O5" s="17">
        <v>0</v>
      </c>
      <c r="P5" s="18" t="s">
        <v>12</v>
      </c>
      <c r="Q5" s="17">
        <f t="shared" ref="Q5:Q22" si="0">SUM(C5:O5)</f>
        <v>3</v>
      </c>
      <c r="R5" s="17">
        <v>0</v>
      </c>
      <c r="S5" s="17">
        <v>0</v>
      </c>
      <c r="T5" s="17">
        <f t="shared" ref="T5:T22" si="1">SUM(Q5:S5)</f>
        <v>3</v>
      </c>
      <c r="U5" s="4"/>
    </row>
    <row r="6" spans="2:21" x14ac:dyDescent="0.25">
      <c r="B6" s="1" t="s">
        <v>13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1</v>
      </c>
      <c r="N6" s="3">
        <v>0</v>
      </c>
      <c r="O6" s="3">
        <v>0</v>
      </c>
      <c r="P6" s="1" t="s">
        <v>13</v>
      </c>
      <c r="Q6" s="3">
        <f t="shared" si="0"/>
        <v>1</v>
      </c>
      <c r="R6" s="3">
        <v>0</v>
      </c>
      <c r="S6" s="3">
        <v>0</v>
      </c>
      <c r="T6" s="3">
        <f t="shared" si="1"/>
        <v>1</v>
      </c>
      <c r="U6" s="6"/>
    </row>
    <row r="7" spans="2:21" x14ac:dyDescent="0.25">
      <c r="B7" s="16" t="s">
        <v>14</v>
      </c>
      <c r="C7" s="17">
        <v>50</v>
      </c>
      <c r="D7" s="17">
        <v>82</v>
      </c>
      <c r="E7" s="17">
        <v>50</v>
      </c>
      <c r="F7" s="17">
        <v>105</v>
      </c>
      <c r="G7" s="17">
        <v>33</v>
      </c>
      <c r="H7" s="17">
        <v>75</v>
      </c>
      <c r="I7" s="17">
        <v>150</v>
      </c>
      <c r="J7" s="17">
        <v>108</v>
      </c>
      <c r="K7" s="17">
        <v>65</v>
      </c>
      <c r="L7" s="17">
        <v>55</v>
      </c>
      <c r="M7" s="17">
        <v>50</v>
      </c>
      <c r="N7" s="17">
        <v>60</v>
      </c>
      <c r="O7" s="17">
        <v>45</v>
      </c>
      <c r="P7" s="16" t="s">
        <v>14</v>
      </c>
      <c r="Q7" s="17">
        <f t="shared" si="0"/>
        <v>928</v>
      </c>
      <c r="R7" s="17">
        <v>46</v>
      </c>
      <c r="S7" s="17">
        <v>0</v>
      </c>
      <c r="T7" s="17">
        <f t="shared" si="1"/>
        <v>974</v>
      </c>
      <c r="U7" s="4"/>
    </row>
    <row r="8" spans="2:21" x14ac:dyDescent="0.25">
      <c r="B8" s="1" t="s">
        <v>29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1" t="s">
        <v>29</v>
      </c>
      <c r="Q8" s="3">
        <f t="shared" si="0"/>
        <v>1</v>
      </c>
      <c r="R8" s="3">
        <v>0</v>
      </c>
      <c r="S8" s="3">
        <v>0</v>
      </c>
      <c r="T8" s="3">
        <f t="shared" si="1"/>
        <v>1</v>
      </c>
      <c r="U8" s="4"/>
    </row>
    <row r="9" spans="2:21" x14ac:dyDescent="0.25">
      <c r="B9" s="16" t="s">
        <v>26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2</v>
      </c>
      <c r="L9" s="17">
        <v>0</v>
      </c>
      <c r="M9" s="17">
        <v>0</v>
      </c>
      <c r="N9" s="17">
        <v>0</v>
      </c>
      <c r="O9" s="17">
        <v>0</v>
      </c>
      <c r="P9" s="16" t="s">
        <v>26</v>
      </c>
      <c r="Q9" s="17">
        <f t="shared" si="0"/>
        <v>2</v>
      </c>
      <c r="R9" s="17">
        <v>0</v>
      </c>
      <c r="S9" s="17">
        <v>0</v>
      </c>
      <c r="T9" s="17">
        <f t="shared" si="1"/>
        <v>2</v>
      </c>
      <c r="U9" s="4"/>
    </row>
    <row r="10" spans="2:21" x14ac:dyDescent="0.25">
      <c r="B10" s="1" t="s">
        <v>15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20</v>
      </c>
      <c r="J10" s="3">
        <v>25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1" t="s">
        <v>15</v>
      </c>
      <c r="Q10" s="3">
        <f t="shared" si="0"/>
        <v>45</v>
      </c>
      <c r="R10" s="3">
        <v>52</v>
      </c>
      <c r="S10" s="3">
        <v>0</v>
      </c>
      <c r="T10" s="3">
        <f t="shared" si="1"/>
        <v>97</v>
      </c>
      <c r="U10" s="4"/>
    </row>
    <row r="11" spans="2:21" x14ac:dyDescent="0.25">
      <c r="B11" s="16" t="s">
        <v>11</v>
      </c>
      <c r="C11" s="17">
        <v>15</v>
      </c>
      <c r="D11" s="17">
        <v>10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20</v>
      </c>
      <c r="K11" s="17">
        <v>20</v>
      </c>
      <c r="L11" s="17">
        <v>0</v>
      </c>
      <c r="M11" s="17">
        <v>25</v>
      </c>
      <c r="N11" s="17">
        <v>0</v>
      </c>
      <c r="O11" s="17">
        <v>0</v>
      </c>
      <c r="P11" s="16" t="s">
        <v>11</v>
      </c>
      <c r="Q11" s="17">
        <f t="shared" si="0"/>
        <v>90</v>
      </c>
      <c r="R11" s="17">
        <v>0</v>
      </c>
      <c r="S11" s="17">
        <v>0</v>
      </c>
      <c r="T11" s="17">
        <f t="shared" si="1"/>
        <v>90</v>
      </c>
      <c r="U11" s="4"/>
    </row>
    <row r="12" spans="2:21" x14ac:dyDescent="0.25">
      <c r="B12" s="1" t="s">
        <v>34</v>
      </c>
      <c r="C12" s="3">
        <v>0</v>
      </c>
      <c r="D12" s="3">
        <v>4</v>
      </c>
      <c r="E12" s="3">
        <v>0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1" t="s">
        <v>34</v>
      </c>
      <c r="Q12" s="3">
        <f t="shared" si="0"/>
        <v>5</v>
      </c>
      <c r="R12" s="3">
        <v>0</v>
      </c>
      <c r="S12" s="3">
        <v>0</v>
      </c>
      <c r="T12" s="3">
        <f t="shared" si="1"/>
        <v>5</v>
      </c>
      <c r="U12" s="4"/>
    </row>
    <row r="13" spans="2:21" x14ac:dyDescent="0.25">
      <c r="B13" s="16" t="s">
        <v>24</v>
      </c>
      <c r="C13" s="17">
        <v>12</v>
      </c>
      <c r="D13" s="17">
        <v>15</v>
      </c>
      <c r="E13" s="17">
        <v>0</v>
      </c>
      <c r="F13" s="17">
        <v>0</v>
      </c>
      <c r="G13" s="17">
        <v>0</v>
      </c>
      <c r="H13" s="17">
        <v>10</v>
      </c>
      <c r="I13" s="17">
        <v>0</v>
      </c>
      <c r="J13" s="17">
        <v>0</v>
      </c>
      <c r="K13" s="17">
        <v>10</v>
      </c>
      <c r="L13" s="17">
        <v>10</v>
      </c>
      <c r="M13" s="17">
        <v>0</v>
      </c>
      <c r="N13" s="17">
        <v>15</v>
      </c>
      <c r="O13" s="17">
        <v>0</v>
      </c>
      <c r="P13" s="16" t="s">
        <v>24</v>
      </c>
      <c r="Q13" s="17">
        <f t="shared" si="0"/>
        <v>72</v>
      </c>
      <c r="R13" s="17">
        <v>0</v>
      </c>
      <c r="S13" s="17">
        <v>0</v>
      </c>
      <c r="T13" s="17">
        <f t="shared" si="1"/>
        <v>72</v>
      </c>
      <c r="U13" s="4"/>
    </row>
    <row r="14" spans="2:21" x14ac:dyDescent="0.25">
      <c r="B14" s="1" t="s">
        <v>28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5</v>
      </c>
      <c r="M14" s="3">
        <v>5</v>
      </c>
      <c r="N14" s="3">
        <v>15</v>
      </c>
      <c r="O14" s="3">
        <v>0</v>
      </c>
      <c r="P14" s="1" t="s">
        <v>28</v>
      </c>
      <c r="Q14" s="3">
        <f t="shared" si="0"/>
        <v>25</v>
      </c>
      <c r="R14" s="3">
        <v>0</v>
      </c>
      <c r="S14" s="3">
        <v>0</v>
      </c>
      <c r="T14" s="3">
        <f t="shared" si="1"/>
        <v>25</v>
      </c>
      <c r="U14" s="4"/>
    </row>
    <row r="15" spans="2:21" x14ac:dyDescent="0.25">
      <c r="B15" s="16" t="s">
        <v>16</v>
      </c>
      <c r="C15" s="17">
        <v>10</v>
      </c>
      <c r="D15" s="17">
        <v>8</v>
      </c>
      <c r="E15" s="17">
        <v>0</v>
      </c>
      <c r="F15" s="17">
        <v>0</v>
      </c>
      <c r="G15" s="17">
        <v>0</v>
      </c>
      <c r="H15" s="17">
        <v>0</v>
      </c>
      <c r="I15" s="17">
        <v>20</v>
      </c>
      <c r="J15" s="17">
        <v>10</v>
      </c>
      <c r="K15" s="17">
        <v>15</v>
      </c>
      <c r="L15" s="17">
        <v>10</v>
      </c>
      <c r="M15" s="17">
        <v>0</v>
      </c>
      <c r="N15" s="17">
        <v>15</v>
      </c>
      <c r="O15" s="17">
        <v>0</v>
      </c>
      <c r="P15" s="16" t="s">
        <v>16</v>
      </c>
      <c r="Q15" s="17">
        <f t="shared" si="0"/>
        <v>88</v>
      </c>
      <c r="R15" s="17">
        <v>40</v>
      </c>
      <c r="S15" s="17">
        <v>0</v>
      </c>
      <c r="T15" s="17">
        <f t="shared" si="1"/>
        <v>128</v>
      </c>
      <c r="U15" s="4"/>
    </row>
    <row r="16" spans="2:21" x14ac:dyDescent="0.25">
      <c r="B16" s="1" t="s">
        <v>17</v>
      </c>
      <c r="C16" s="3">
        <v>10</v>
      </c>
      <c r="D16" s="3">
        <v>8</v>
      </c>
      <c r="E16" s="3">
        <v>0</v>
      </c>
      <c r="F16" s="3">
        <v>0</v>
      </c>
      <c r="G16" s="3">
        <v>0</v>
      </c>
      <c r="H16" s="3">
        <v>0</v>
      </c>
      <c r="I16" s="3">
        <v>20</v>
      </c>
      <c r="J16" s="3">
        <v>10</v>
      </c>
      <c r="K16" s="3">
        <v>15</v>
      </c>
      <c r="L16" s="3">
        <v>10</v>
      </c>
      <c r="M16" s="3">
        <v>0</v>
      </c>
      <c r="N16" s="3">
        <v>15</v>
      </c>
      <c r="O16" s="3">
        <v>0</v>
      </c>
      <c r="P16" s="1" t="s">
        <v>17</v>
      </c>
      <c r="Q16" s="3">
        <f t="shared" si="0"/>
        <v>88</v>
      </c>
      <c r="R16" s="3">
        <v>22</v>
      </c>
      <c r="S16" s="3">
        <v>0</v>
      </c>
      <c r="T16" s="3">
        <f t="shared" si="1"/>
        <v>110</v>
      </c>
      <c r="U16" s="4"/>
    </row>
    <row r="17" spans="2:21" x14ac:dyDescent="0.25">
      <c r="B17" s="16" t="s">
        <v>18</v>
      </c>
      <c r="C17" s="17">
        <v>10</v>
      </c>
      <c r="D17" s="17">
        <v>8</v>
      </c>
      <c r="E17" s="17">
        <v>0</v>
      </c>
      <c r="F17" s="17">
        <v>0</v>
      </c>
      <c r="G17" s="17">
        <v>0</v>
      </c>
      <c r="H17" s="17">
        <v>0</v>
      </c>
      <c r="I17" s="17">
        <v>20</v>
      </c>
      <c r="J17" s="17">
        <v>10</v>
      </c>
      <c r="K17" s="17">
        <v>15</v>
      </c>
      <c r="L17" s="17">
        <v>10</v>
      </c>
      <c r="M17" s="17">
        <v>0</v>
      </c>
      <c r="N17" s="17">
        <v>15</v>
      </c>
      <c r="O17" s="17">
        <v>0</v>
      </c>
      <c r="P17" s="16" t="s">
        <v>18</v>
      </c>
      <c r="Q17" s="17">
        <f t="shared" si="0"/>
        <v>88</v>
      </c>
      <c r="R17" s="17">
        <v>17</v>
      </c>
      <c r="S17" s="17">
        <v>0</v>
      </c>
      <c r="T17" s="17">
        <f t="shared" si="1"/>
        <v>105</v>
      </c>
      <c r="U17" s="4"/>
    </row>
    <row r="18" spans="2:21" x14ac:dyDescent="0.25">
      <c r="B18" s="1" t="s">
        <v>19</v>
      </c>
      <c r="C18" s="3">
        <v>22</v>
      </c>
      <c r="D18" s="3">
        <v>8</v>
      </c>
      <c r="E18" s="3">
        <v>0</v>
      </c>
      <c r="F18" s="3">
        <v>0</v>
      </c>
      <c r="G18" s="3">
        <v>0</v>
      </c>
      <c r="H18" s="3">
        <v>0</v>
      </c>
      <c r="I18" s="3">
        <v>20</v>
      </c>
      <c r="J18" s="3">
        <v>10</v>
      </c>
      <c r="K18" s="3">
        <v>15</v>
      </c>
      <c r="L18" s="3">
        <v>10</v>
      </c>
      <c r="M18" s="3">
        <v>0</v>
      </c>
      <c r="N18" s="3">
        <v>15</v>
      </c>
      <c r="O18" s="3">
        <v>0</v>
      </c>
      <c r="P18" s="1" t="s">
        <v>19</v>
      </c>
      <c r="Q18" s="3">
        <f t="shared" si="0"/>
        <v>100</v>
      </c>
      <c r="R18" s="3">
        <v>22</v>
      </c>
      <c r="S18" s="3">
        <v>0</v>
      </c>
      <c r="T18" s="3">
        <f t="shared" si="1"/>
        <v>122</v>
      </c>
      <c r="U18" s="4"/>
    </row>
    <row r="19" spans="2:21" x14ac:dyDescent="0.25">
      <c r="B19" s="16" t="s">
        <v>20</v>
      </c>
      <c r="C19" s="17">
        <v>5</v>
      </c>
      <c r="D19" s="17">
        <v>0</v>
      </c>
      <c r="E19" s="17">
        <v>0</v>
      </c>
      <c r="F19" s="17">
        <v>0</v>
      </c>
      <c r="G19" s="17">
        <v>5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5</v>
      </c>
      <c r="N19" s="17">
        <v>15</v>
      </c>
      <c r="O19" s="17">
        <v>0</v>
      </c>
      <c r="P19" s="16" t="s">
        <v>20</v>
      </c>
      <c r="Q19" s="17">
        <f t="shared" si="0"/>
        <v>30</v>
      </c>
      <c r="R19" s="17">
        <v>0</v>
      </c>
      <c r="S19" s="17">
        <v>0</v>
      </c>
      <c r="T19" s="17">
        <f t="shared" si="1"/>
        <v>30</v>
      </c>
      <c r="U19" s="4"/>
    </row>
    <row r="20" spans="2:21" x14ac:dyDescent="0.25">
      <c r="B20" s="1" t="s">
        <v>21</v>
      </c>
      <c r="C20" s="3">
        <v>5</v>
      </c>
      <c r="D20" s="3">
        <v>20</v>
      </c>
      <c r="E20" s="3">
        <v>0</v>
      </c>
      <c r="F20" s="3">
        <v>0</v>
      </c>
      <c r="G20" s="3">
        <v>5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5</v>
      </c>
      <c r="N20" s="3">
        <v>15</v>
      </c>
      <c r="O20" s="3">
        <v>10</v>
      </c>
      <c r="P20" s="1" t="s">
        <v>21</v>
      </c>
      <c r="Q20" s="3">
        <f t="shared" si="0"/>
        <v>60</v>
      </c>
      <c r="R20" s="3">
        <v>0</v>
      </c>
      <c r="S20" s="3">
        <v>0</v>
      </c>
      <c r="T20" s="3">
        <f t="shared" si="1"/>
        <v>60</v>
      </c>
      <c r="U20" s="4"/>
    </row>
    <row r="21" spans="2:21" x14ac:dyDescent="0.25">
      <c r="B21" s="16" t="s">
        <v>22</v>
      </c>
      <c r="C21" s="17">
        <v>5</v>
      </c>
      <c r="D21" s="17">
        <v>0</v>
      </c>
      <c r="E21" s="17">
        <v>0</v>
      </c>
      <c r="F21" s="17">
        <v>0</v>
      </c>
      <c r="G21" s="17">
        <v>5</v>
      </c>
      <c r="H21" s="17">
        <v>0</v>
      </c>
      <c r="I21" s="17">
        <v>0</v>
      </c>
      <c r="J21" s="17">
        <v>11</v>
      </c>
      <c r="K21" s="17">
        <v>0</v>
      </c>
      <c r="L21" s="17">
        <v>0</v>
      </c>
      <c r="M21" s="17">
        <v>5</v>
      </c>
      <c r="N21" s="17">
        <v>15</v>
      </c>
      <c r="O21" s="17">
        <v>0</v>
      </c>
      <c r="P21" s="16" t="s">
        <v>22</v>
      </c>
      <c r="Q21" s="17">
        <f t="shared" si="0"/>
        <v>41</v>
      </c>
      <c r="R21" s="17">
        <v>0</v>
      </c>
      <c r="S21" s="17">
        <v>0</v>
      </c>
      <c r="T21" s="17">
        <f t="shared" si="1"/>
        <v>41</v>
      </c>
      <c r="U21" s="4"/>
    </row>
    <row r="22" spans="2:21" x14ac:dyDescent="0.25">
      <c r="B22" s="1" t="s">
        <v>23</v>
      </c>
      <c r="C22" s="3">
        <v>5</v>
      </c>
      <c r="D22" s="3">
        <v>0</v>
      </c>
      <c r="E22" s="3">
        <v>0</v>
      </c>
      <c r="F22" s="3">
        <v>0</v>
      </c>
      <c r="G22" s="3">
        <v>5</v>
      </c>
      <c r="H22" s="3">
        <v>0</v>
      </c>
      <c r="I22" s="3">
        <v>0</v>
      </c>
      <c r="J22" s="3">
        <v>11</v>
      </c>
      <c r="K22" s="3">
        <v>0</v>
      </c>
      <c r="L22" s="3">
        <v>0</v>
      </c>
      <c r="M22" s="3">
        <v>5</v>
      </c>
      <c r="N22" s="3">
        <v>15</v>
      </c>
      <c r="O22" s="3">
        <v>0</v>
      </c>
      <c r="P22" s="1" t="s">
        <v>23</v>
      </c>
      <c r="Q22" s="3">
        <f t="shared" si="0"/>
        <v>41</v>
      </c>
      <c r="R22" s="3">
        <v>0</v>
      </c>
      <c r="S22" s="3">
        <v>0</v>
      </c>
      <c r="T22" s="3">
        <f t="shared" si="1"/>
        <v>41</v>
      </c>
      <c r="U22" s="4"/>
    </row>
  </sheetData>
  <mergeCells count="1">
    <mergeCell ref="B2:B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zoomScale="70" zoomScaleNormal="70" workbookViewId="0">
      <selection activeCell="T7" sqref="T7"/>
    </sheetView>
  </sheetViews>
  <sheetFormatPr baseColWidth="10" defaultRowHeight="15" x14ac:dyDescent="0.25"/>
  <cols>
    <col min="2" max="25" width="6.7109375" customWidth="1"/>
  </cols>
  <sheetData>
    <row r="1" spans="1:29" ht="30" customHeight="1" x14ac:dyDescent="0.25">
      <c r="A1" s="31"/>
      <c r="P1" s="1"/>
    </row>
    <row r="2" spans="1:29" ht="30" customHeight="1" x14ac:dyDescent="0.25">
      <c r="B2" s="3" t="s">
        <v>40</v>
      </c>
      <c r="C2" s="3" t="s">
        <v>40</v>
      </c>
      <c r="D2" s="3"/>
      <c r="E2" s="3" t="s">
        <v>40</v>
      </c>
      <c r="F2" s="3" t="s">
        <v>40</v>
      </c>
      <c r="G2" s="17"/>
      <c r="H2" s="3" t="s">
        <v>40</v>
      </c>
      <c r="I2" s="3" t="s">
        <v>40</v>
      </c>
      <c r="J2" s="3"/>
      <c r="K2" s="3" t="s">
        <v>40</v>
      </c>
      <c r="L2" s="3" t="s">
        <v>40</v>
      </c>
      <c r="M2" s="17"/>
      <c r="N2" s="3" t="s">
        <v>40</v>
      </c>
      <c r="O2" s="3" t="s">
        <v>40</v>
      </c>
      <c r="P2" s="3"/>
      <c r="Q2" s="3" t="s">
        <v>45</v>
      </c>
      <c r="R2" s="3" t="s">
        <v>40</v>
      </c>
      <c r="S2" s="25"/>
      <c r="T2" s="25"/>
      <c r="U2" s="24" t="s">
        <v>41</v>
      </c>
      <c r="V2" s="26" t="s">
        <v>42</v>
      </c>
      <c r="W2" s="26"/>
      <c r="X2" s="27" t="s">
        <v>39</v>
      </c>
      <c r="Y2" s="4"/>
      <c r="Z2" s="1"/>
      <c r="AA2" s="3" t="s">
        <v>38</v>
      </c>
      <c r="AB2" s="3" t="s">
        <v>25</v>
      </c>
      <c r="AC2" s="3" t="s">
        <v>47</v>
      </c>
    </row>
    <row r="3" spans="1:29" ht="30" customHeight="1" x14ac:dyDescent="0.25">
      <c r="B3" s="3"/>
      <c r="C3" s="3"/>
      <c r="D3" s="3"/>
      <c r="E3" s="3"/>
      <c r="F3" s="3"/>
      <c r="G3" s="17"/>
      <c r="H3" s="3"/>
      <c r="I3" s="3"/>
      <c r="J3" s="3"/>
      <c r="K3" s="3"/>
      <c r="L3" s="3"/>
      <c r="M3" s="17"/>
      <c r="N3" s="3"/>
      <c r="O3" s="3"/>
      <c r="P3" s="3"/>
      <c r="Q3" s="3"/>
      <c r="R3" s="3"/>
      <c r="S3" s="24"/>
      <c r="T3" s="26"/>
      <c r="U3" s="4"/>
      <c r="V3" s="4"/>
      <c r="W3" s="4"/>
      <c r="X3" s="28" t="s">
        <v>39</v>
      </c>
      <c r="Y3" s="4"/>
      <c r="Z3" s="3" t="s">
        <v>40</v>
      </c>
      <c r="AA3" s="32">
        <v>17</v>
      </c>
      <c r="AB3" s="3">
        <f>COUNTIF(B2:R18,Z3)</f>
        <v>21</v>
      </c>
      <c r="AC3" s="3">
        <f>AB3-AA3</f>
        <v>4</v>
      </c>
    </row>
    <row r="4" spans="1:29" ht="30" customHeight="1" x14ac:dyDescent="0.25">
      <c r="B4" s="3" t="s">
        <v>43</v>
      </c>
      <c r="C4" s="3" t="s">
        <v>44</v>
      </c>
      <c r="D4" s="3"/>
      <c r="E4" s="3" t="s">
        <v>44</v>
      </c>
      <c r="F4" s="3" t="s">
        <v>43</v>
      </c>
      <c r="G4" s="17"/>
      <c r="H4" s="3" t="s">
        <v>43</v>
      </c>
      <c r="I4" s="3" t="s">
        <v>44</v>
      </c>
      <c r="J4" s="3"/>
      <c r="K4" s="3" t="s">
        <v>44</v>
      </c>
      <c r="L4" s="3" t="s">
        <v>43</v>
      </c>
      <c r="M4" s="17"/>
      <c r="N4" s="3" t="s">
        <v>43</v>
      </c>
      <c r="O4" s="3" t="s">
        <v>44</v>
      </c>
      <c r="P4" s="3"/>
      <c r="Q4" s="3"/>
      <c r="R4" s="3"/>
      <c r="S4" s="29"/>
      <c r="T4" s="30"/>
      <c r="U4" s="4"/>
      <c r="V4" s="4"/>
      <c r="W4" s="4"/>
      <c r="X4" s="28" t="s">
        <v>39</v>
      </c>
      <c r="Y4" s="4"/>
      <c r="Z4" s="3" t="s">
        <v>44</v>
      </c>
      <c r="AA4" s="3">
        <v>9</v>
      </c>
      <c r="AB4" s="3">
        <f>COUNTIF(B2:R18,Z4)</f>
        <v>46</v>
      </c>
      <c r="AC4" s="3">
        <f>AB4-AA4</f>
        <v>37</v>
      </c>
    </row>
    <row r="5" spans="1:29" ht="30" customHeight="1" x14ac:dyDescent="0.25">
      <c r="B5" s="3"/>
      <c r="C5" s="3"/>
      <c r="D5" s="3"/>
      <c r="E5" s="3"/>
      <c r="F5" s="3"/>
      <c r="G5" s="17"/>
      <c r="H5" s="3"/>
      <c r="I5" s="3"/>
      <c r="J5" s="3"/>
      <c r="K5" s="3"/>
      <c r="L5" s="3"/>
      <c r="M5" s="17"/>
      <c r="N5" s="3"/>
      <c r="O5" s="3"/>
      <c r="P5" s="3"/>
      <c r="Q5" s="3"/>
      <c r="R5" s="3" t="s">
        <v>40</v>
      </c>
      <c r="S5" s="25"/>
      <c r="T5" s="25"/>
      <c r="U5" s="29"/>
      <c r="V5" s="30"/>
      <c r="W5" s="30"/>
      <c r="X5" s="10" t="s">
        <v>39</v>
      </c>
      <c r="Y5" s="4"/>
      <c r="Z5" s="3" t="s">
        <v>52</v>
      </c>
      <c r="AA5" s="3">
        <f>AC4+AC3</f>
        <v>41</v>
      </c>
      <c r="AB5" s="3">
        <f>COUNTIF(B2:R18,Z5)</f>
        <v>0</v>
      </c>
      <c r="AC5" s="3">
        <f>AB5-AA5</f>
        <v>-41</v>
      </c>
    </row>
    <row r="6" spans="1:29" ht="30" customHeight="1" x14ac:dyDescent="0.25">
      <c r="B6" s="3" t="s">
        <v>43</v>
      </c>
      <c r="C6" s="3" t="s">
        <v>44</v>
      </c>
      <c r="D6" s="3"/>
      <c r="E6" s="3" t="s">
        <v>44</v>
      </c>
      <c r="F6" s="3" t="s">
        <v>43</v>
      </c>
      <c r="G6" s="17"/>
      <c r="H6" s="3" t="s">
        <v>43</v>
      </c>
      <c r="I6" s="3" t="s">
        <v>44</v>
      </c>
      <c r="J6" s="3"/>
      <c r="K6" s="3" t="s">
        <v>44</v>
      </c>
      <c r="L6" s="3" t="s">
        <v>43</v>
      </c>
      <c r="M6" s="17"/>
      <c r="N6" s="3" t="s">
        <v>43</v>
      </c>
      <c r="O6" s="3" t="s">
        <v>44</v>
      </c>
      <c r="P6" s="3"/>
      <c r="Q6" s="3"/>
      <c r="R6" s="3" t="s">
        <v>40</v>
      </c>
      <c r="S6" s="25"/>
      <c r="T6" s="25"/>
      <c r="U6" s="25"/>
      <c r="V6" s="25"/>
      <c r="W6" s="25"/>
      <c r="X6" s="25"/>
      <c r="Y6" s="25"/>
      <c r="Z6" s="3" t="s">
        <v>46</v>
      </c>
      <c r="AA6" s="3">
        <v>4</v>
      </c>
      <c r="AB6" s="3">
        <f>COUNTIF(B2:R18,"D")</f>
        <v>4</v>
      </c>
      <c r="AC6" s="3">
        <f t="shared" ref="AC6:AC7" si="0">AB6-AA6</f>
        <v>0</v>
      </c>
    </row>
    <row r="7" spans="1:29" ht="30" customHeight="1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25"/>
      <c r="T7" s="25"/>
      <c r="U7" s="25"/>
      <c r="V7" s="25"/>
      <c r="W7" s="25"/>
      <c r="X7" s="25"/>
      <c r="Y7" s="25"/>
      <c r="Z7" s="3" t="s">
        <v>43</v>
      </c>
      <c r="AA7" s="3">
        <v>27</v>
      </c>
      <c r="AB7" s="3">
        <f>COUNTIF(B2:R18,Z7)</f>
        <v>23</v>
      </c>
      <c r="AC7" s="3">
        <f t="shared" si="0"/>
        <v>-4</v>
      </c>
    </row>
    <row r="8" spans="1:29" ht="30" customHeight="1" x14ac:dyDescent="0.25">
      <c r="B8" s="3"/>
      <c r="C8" s="3"/>
      <c r="D8" s="3"/>
      <c r="E8" s="3"/>
      <c r="F8" s="3"/>
      <c r="G8" s="17"/>
      <c r="H8" s="3"/>
      <c r="I8" s="3"/>
      <c r="J8" s="3"/>
      <c r="K8" s="3"/>
      <c r="L8" s="3"/>
      <c r="M8" s="17"/>
      <c r="N8" s="3" t="s">
        <v>43</v>
      </c>
      <c r="O8" s="3" t="s">
        <v>44</v>
      </c>
      <c r="P8" s="3"/>
      <c r="Q8" s="3"/>
      <c r="R8" s="3" t="s">
        <v>40</v>
      </c>
      <c r="S8" s="25"/>
      <c r="T8" s="25"/>
      <c r="U8" s="25"/>
      <c r="V8" s="25"/>
      <c r="W8" s="25"/>
      <c r="X8" s="25"/>
      <c r="Y8" s="25"/>
      <c r="Z8" s="25"/>
      <c r="AA8" s="3" t="str">
        <f>SUM(AA3:AA6) &amp; " / 71"</f>
        <v>71 / 71</v>
      </c>
      <c r="AB8" s="3" t="str">
        <f>SUM(AB3:AB6) &amp; " / 71"</f>
        <v>71 / 71</v>
      </c>
    </row>
    <row r="9" spans="1:29" ht="30" customHeight="1" x14ac:dyDescent="0.25">
      <c r="B9" s="3"/>
      <c r="C9" s="3" t="s">
        <v>44</v>
      </c>
      <c r="D9" s="3" t="s">
        <v>44</v>
      </c>
      <c r="E9" s="3" t="s">
        <v>44</v>
      </c>
      <c r="F9" s="3" t="s">
        <v>44</v>
      </c>
      <c r="G9" s="17"/>
      <c r="H9" s="3" t="s">
        <v>44</v>
      </c>
      <c r="I9" s="3" t="s">
        <v>44</v>
      </c>
      <c r="J9" s="3" t="s">
        <v>44</v>
      </c>
      <c r="K9" s="3" t="s">
        <v>44</v>
      </c>
      <c r="L9" s="3"/>
      <c r="M9" s="17"/>
      <c r="N9" s="3"/>
      <c r="O9" s="3"/>
      <c r="P9" s="3"/>
      <c r="Q9" s="3"/>
      <c r="R9" s="3" t="s">
        <v>40</v>
      </c>
      <c r="S9" s="25"/>
      <c r="T9" s="25"/>
      <c r="U9" s="25"/>
      <c r="V9" s="25"/>
      <c r="W9" s="25"/>
      <c r="X9" s="25"/>
      <c r="Y9" s="25"/>
    </row>
    <row r="10" spans="1:29" ht="30" customHeight="1" x14ac:dyDescent="0.25">
      <c r="B10" s="3"/>
      <c r="C10" s="3" t="s">
        <v>44</v>
      </c>
      <c r="D10" s="3"/>
      <c r="E10" s="3"/>
      <c r="F10" s="3"/>
      <c r="G10" s="17"/>
      <c r="H10" s="3"/>
      <c r="I10" s="3"/>
      <c r="J10" s="3"/>
      <c r="K10" s="3" t="s">
        <v>44</v>
      </c>
      <c r="L10" s="3"/>
      <c r="M10" s="17"/>
      <c r="N10" s="3" t="s">
        <v>43</v>
      </c>
      <c r="O10" s="3" t="s">
        <v>44</v>
      </c>
      <c r="P10" s="3"/>
      <c r="Q10" s="3" t="s">
        <v>44</v>
      </c>
      <c r="R10" s="3" t="s">
        <v>43</v>
      </c>
      <c r="S10" s="25"/>
      <c r="T10" s="25"/>
      <c r="U10" s="25"/>
      <c r="V10" s="25"/>
      <c r="W10" s="25"/>
      <c r="X10" s="25"/>
      <c r="Y10" s="25"/>
      <c r="Z10" s="3" t="str">
        <f>Z3</f>
        <v>E</v>
      </c>
      <c r="AA10" s="3" t="s">
        <v>38</v>
      </c>
      <c r="AB10" s="3" t="s">
        <v>25</v>
      </c>
      <c r="AC10" s="3" t="s">
        <v>47</v>
      </c>
    </row>
    <row r="11" spans="1:29" ht="30" customHeight="1" x14ac:dyDescent="0.25">
      <c r="B11" s="3"/>
      <c r="C11" s="3" t="s">
        <v>44</v>
      </c>
      <c r="D11" s="3"/>
      <c r="E11" s="3" t="s">
        <v>46</v>
      </c>
      <c r="F11" s="3"/>
      <c r="G11" s="17"/>
      <c r="H11" s="3"/>
      <c r="I11" s="3" t="s">
        <v>46</v>
      </c>
      <c r="J11" s="3"/>
      <c r="K11" s="3" t="s">
        <v>44</v>
      </c>
      <c r="L11" s="3"/>
      <c r="M11" s="17"/>
      <c r="N11" s="3"/>
      <c r="O11" s="3"/>
      <c r="P11" s="3"/>
      <c r="Q11" s="3"/>
      <c r="R11" s="3" t="s">
        <v>40</v>
      </c>
      <c r="S11" s="25"/>
      <c r="T11" s="25"/>
      <c r="U11" s="25"/>
      <c r="V11" s="25"/>
      <c r="W11" s="25"/>
      <c r="X11" s="25"/>
      <c r="Y11" s="25"/>
      <c r="Z11" s="3" t="s">
        <v>48</v>
      </c>
      <c r="AA11" s="3">
        <v>1</v>
      </c>
      <c r="AB11" s="3">
        <f>AC3*3</f>
        <v>12</v>
      </c>
      <c r="AC11" s="3">
        <f>AB11-AA11</f>
        <v>11</v>
      </c>
    </row>
    <row r="12" spans="1:29" ht="30" customHeight="1" x14ac:dyDescent="0.25">
      <c r="B12" s="3"/>
      <c r="C12" s="3" t="s">
        <v>44</v>
      </c>
      <c r="D12" s="3"/>
      <c r="E12" s="3"/>
      <c r="F12" s="3" t="s">
        <v>43</v>
      </c>
      <c r="G12" s="17"/>
      <c r="H12" s="3" t="s">
        <v>43</v>
      </c>
      <c r="I12" s="3"/>
      <c r="J12" s="3"/>
      <c r="K12" s="3" t="s">
        <v>44</v>
      </c>
      <c r="L12" s="3"/>
      <c r="M12" s="17"/>
      <c r="N12" s="3" t="s">
        <v>43</v>
      </c>
      <c r="O12" s="3" t="s">
        <v>44</v>
      </c>
      <c r="P12" s="3"/>
      <c r="Q12" s="3"/>
      <c r="R12" s="3" t="s">
        <v>40</v>
      </c>
      <c r="S12" s="25"/>
      <c r="T12" s="25"/>
      <c r="U12" s="25"/>
      <c r="V12" s="25"/>
      <c r="W12" s="25"/>
      <c r="X12" s="25"/>
      <c r="Y12" s="25"/>
      <c r="Z12" s="3" t="s">
        <v>50</v>
      </c>
      <c r="AA12" s="3">
        <v>40</v>
      </c>
      <c r="AB12" s="3">
        <f>AC3*10</f>
        <v>40</v>
      </c>
      <c r="AC12" s="3">
        <f t="shared" ref="AC12:AC14" si="1">AB12-AA12</f>
        <v>0</v>
      </c>
    </row>
    <row r="13" spans="1:29" ht="30" customHeight="1" x14ac:dyDescent="0.25">
      <c r="B13" s="17"/>
      <c r="C13" s="17"/>
      <c r="D13" s="17"/>
      <c r="E13" s="17"/>
      <c r="F13" s="17"/>
      <c r="G13" s="17" t="s">
        <v>43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5"/>
      <c r="T13" s="25"/>
      <c r="U13" s="25"/>
      <c r="V13" s="25"/>
      <c r="W13" s="25"/>
      <c r="X13" s="25"/>
      <c r="Y13" s="25"/>
      <c r="Z13" s="3" t="s">
        <v>49</v>
      </c>
      <c r="AA13" s="3">
        <v>120</v>
      </c>
      <c r="AB13" s="3">
        <f>AB12*3</f>
        <v>120</v>
      </c>
      <c r="AC13" s="3">
        <f t="shared" si="1"/>
        <v>0</v>
      </c>
    </row>
    <row r="14" spans="1:29" ht="30" customHeight="1" x14ac:dyDescent="0.25">
      <c r="B14" s="3"/>
      <c r="C14" s="3" t="s">
        <v>44</v>
      </c>
      <c r="D14" s="3"/>
      <c r="E14" s="3"/>
      <c r="F14" s="3" t="s">
        <v>43</v>
      </c>
      <c r="G14" s="17"/>
      <c r="H14" s="3" t="s">
        <v>43</v>
      </c>
      <c r="I14" s="3"/>
      <c r="J14" s="3"/>
      <c r="K14" s="3" t="s">
        <v>44</v>
      </c>
      <c r="L14" s="3"/>
      <c r="M14" s="17"/>
      <c r="N14" s="3" t="s">
        <v>43</v>
      </c>
      <c r="O14" s="3" t="s">
        <v>44</v>
      </c>
      <c r="P14" s="3"/>
      <c r="Q14" s="3"/>
      <c r="R14" s="3" t="s">
        <v>40</v>
      </c>
      <c r="S14" s="25"/>
      <c r="T14" s="25"/>
      <c r="U14" s="25"/>
      <c r="V14" s="25"/>
      <c r="W14" s="25"/>
      <c r="X14" s="25"/>
      <c r="Y14" s="25"/>
      <c r="Z14" s="3" t="s">
        <v>51</v>
      </c>
      <c r="AA14" s="3">
        <v>80</v>
      </c>
      <c r="AB14" s="3">
        <f>AC3*20</f>
        <v>80</v>
      </c>
      <c r="AC14" s="3">
        <f t="shared" si="1"/>
        <v>0</v>
      </c>
    </row>
    <row r="15" spans="1:29" ht="30" customHeight="1" x14ac:dyDescent="0.25">
      <c r="B15" s="3"/>
      <c r="C15" s="3" t="s">
        <v>44</v>
      </c>
      <c r="D15" s="3"/>
      <c r="E15" s="3" t="s">
        <v>46</v>
      </c>
      <c r="F15" s="3"/>
      <c r="G15" s="17"/>
      <c r="H15" s="3"/>
      <c r="I15" s="3" t="s">
        <v>46</v>
      </c>
      <c r="J15" s="3"/>
      <c r="K15" s="3" t="s">
        <v>44</v>
      </c>
      <c r="L15" s="3"/>
      <c r="M15" s="17"/>
      <c r="N15" s="3"/>
      <c r="O15" s="3"/>
      <c r="P15" s="3"/>
      <c r="Q15" s="3"/>
      <c r="R15" s="3" t="s">
        <v>40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30" customHeight="1" x14ac:dyDescent="0.25">
      <c r="B16" s="3"/>
      <c r="C16" s="3" t="s">
        <v>44</v>
      </c>
      <c r="D16" s="3"/>
      <c r="E16" s="3"/>
      <c r="F16" s="3"/>
      <c r="G16" s="17"/>
      <c r="H16" s="3"/>
      <c r="I16" s="3"/>
      <c r="J16" s="3"/>
      <c r="K16" s="3" t="s">
        <v>44</v>
      </c>
      <c r="L16" s="3"/>
      <c r="M16" s="17"/>
      <c r="N16" s="3" t="s">
        <v>43</v>
      </c>
      <c r="O16" s="3" t="s">
        <v>44</v>
      </c>
      <c r="P16" s="3"/>
      <c r="Q16" s="3" t="s">
        <v>44</v>
      </c>
      <c r="R16" s="3" t="s">
        <v>43</v>
      </c>
      <c r="S16" s="25"/>
      <c r="T16" s="25"/>
      <c r="U16" s="25"/>
      <c r="V16" s="25"/>
      <c r="W16" s="25"/>
      <c r="X16" s="25"/>
      <c r="Y16" s="25"/>
      <c r="Z16" s="3" t="str">
        <f>Z4</f>
        <v>B</v>
      </c>
      <c r="AA16" s="3" t="s">
        <v>38</v>
      </c>
      <c r="AB16" s="3" t="s">
        <v>25</v>
      </c>
      <c r="AC16" s="3" t="s">
        <v>47</v>
      </c>
    </row>
    <row r="17" spans="2:29" ht="30" customHeight="1" x14ac:dyDescent="0.25">
      <c r="B17" s="3"/>
      <c r="C17" s="3" t="s">
        <v>44</v>
      </c>
      <c r="D17" s="3" t="s">
        <v>44</v>
      </c>
      <c r="E17" s="3" t="s">
        <v>44</v>
      </c>
      <c r="F17" s="3" t="s">
        <v>44</v>
      </c>
      <c r="G17" s="17"/>
      <c r="H17" s="3" t="s">
        <v>44</v>
      </c>
      <c r="I17" s="3" t="s">
        <v>44</v>
      </c>
      <c r="J17" s="3" t="s">
        <v>44</v>
      </c>
      <c r="K17" s="3" t="s">
        <v>44</v>
      </c>
      <c r="L17" s="3"/>
      <c r="M17" s="17"/>
      <c r="N17" s="3"/>
      <c r="O17" s="3"/>
      <c r="P17" s="3"/>
      <c r="Q17" s="3"/>
      <c r="R17" s="3" t="s">
        <v>40</v>
      </c>
      <c r="S17" s="25"/>
      <c r="T17" s="25"/>
      <c r="U17" s="25"/>
      <c r="V17" s="25"/>
      <c r="W17" s="25"/>
      <c r="X17" s="25"/>
      <c r="Y17" s="25"/>
      <c r="Z17" s="3" t="s">
        <v>53</v>
      </c>
      <c r="AA17" s="3">
        <v>0</v>
      </c>
      <c r="AB17" s="3">
        <f>AC4*10</f>
        <v>370</v>
      </c>
      <c r="AC17" s="3">
        <f>AB17-AA17</f>
        <v>370</v>
      </c>
    </row>
    <row r="18" spans="2:29" ht="30" customHeight="1" x14ac:dyDescent="0.25">
      <c r="B18" s="3"/>
      <c r="C18" s="3"/>
      <c r="D18" s="3"/>
      <c r="E18" s="3"/>
      <c r="F18" s="3"/>
      <c r="G18" s="17"/>
      <c r="H18" s="3"/>
      <c r="I18" s="3"/>
      <c r="J18" s="3"/>
      <c r="K18" s="3"/>
      <c r="L18" s="3"/>
      <c r="M18" s="17"/>
      <c r="N18" s="3" t="s">
        <v>43</v>
      </c>
      <c r="O18" s="3" t="s">
        <v>44</v>
      </c>
      <c r="P18" s="3"/>
      <c r="Q18" s="3"/>
      <c r="R18" s="3" t="s">
        <v>40</v>
      </c>
      <c r="S18" s="25"/>
      <c r="T18" s="25"/>
      <c r="U18" s="25"/>
      <c r="V18" s="25"/>
      <c r="W18" s="25"/>
      <c r="X18" s="25"/>
      <c r="Y18" s="25"/>
      <c r="Z18" s="3" t="s">
        <v>54</v>
      </c>
      <c r="AA18" s="3">
        <v>0</v>
      </c>
      <c r="AB18" s="3">
        <f>AC4*30</f>
        <v>1110</v>
      </c>
      <c r="AC18" s="3">
        <f t="shared" ref="AC18:AC20" si="2">AB18-AA18</f>
        <v>1110</v>
      </c>
    </row>
    <row r="19" spans="2:29" ht="30" customHeight="1" x14ac:dyDescent="0.25">
      <c r="Z19" s="3" t="s">
        <v>55</v>
      </c>
      <c r="AA19" s="3">
        <v>0</v>
      </c>
      <c r="AB19" s="3">
        <f>AC4*2</f>
        <v>74</v>
      </c>
      <c r="AC19" s="3">
        <f t="shared" si="2"/>
        <v>74</v>
      </c>
    </row>
    <row r="20" spans="2:29" ht="30" customHeight="1" x14ac:dyDescent="0.25">
      <c r="Z20" s="3" t="s">
        <v>56</v>
      </c>
      <c r="AA20" s="3">
        <v>0</v>
      </c>
      <c r="AB20" s="3">
        <f>AC4*3</f>
        <v>111</v>
      </c>
      <c r="AC20" s="3">
        <f t="shared" si="2"/>
        <v>111</v>
      </c>
    </row>
    <row r="21" spans="2:29" ht="30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Métiers</vt:lpstr>
      <vt:lpstr>Stuff Tuneep</vt:lpstr>
      <vt:lpstr>Stuff Tupee</vt:lpstr>
      <vt:lpstr>SuperWapinMarket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2013-01-23T15:56:06Z</dcterms:created>
  <dcterms:modified xsi:type="dcterms:W3CDTF">2013-03-05T22:01:23Z</dcterms:modified>
</cp:coreProperties>
</file>