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0" yWindow="0" windowWidth="25600" windowHeight="14340" tabRatio="500"/>
  </bookViews>
  <sheets>
    <sheet name="Feuil1" sheetId="1" r:id="rId1"/>
    <sheet name="Feuil5" sheetId="5" r:id="rId2"/>
    <sheet name="Feuil6" sheetId="6" r:id="rId3"/>
    <sheet name="Feuil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Z11" i="1" l="1"/>
  <c r="AZ19" i="1"/>
  <c r="AZ9" i="1"/>
  <c r="AZ3" i="1"/>
  <c r="AZ4" i="1"/>
  <c r="AZ5" i="1"/>
  <c r="AZ6" i="1"/>
  <c r="AZ7" i="1"/>
  <c r="AZ8" i="1"/>
  <c r="AZ10" i="1"/>
  <c r="AZ12" i="1"/>
  <c r="AZ13" i="1"/>
  <c r="AZ14" i="1"/>
  <c r="AZ15" i="1"/>
  <c r="AZ16" i="1"/>
  <c r="AZ17" i="1"/>
  <c r="AZ18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BA29" i="1"/>
  <c r="BB29" i="1"/>
  <c r="BI3" i="1"/>
  <c r="BA3" i="1"/>
  <c r="BI4" i="1"/>
  <c r="BA4" i="1"/>
  <c r="BI5" i="1"/>
  <c r="BA5" i="1"/>
  <c r="BI6" i="1"/>
  <c r="BA6" i="1"/>
  <c r="BI7" i="1"/>
  <c r="BA7" i="1"/>
  <c r="BI8" i="1"/>
  <c r="BA8" i="1"/>
  <c r="BI9" i="1"/>
  <c r="BA9" i="1"/>
  <c r="BI10" i="1"/>
  <c r="BA10" i="1"/>
  <c r="BI11" i="1"/>
  <c r="BA11" i="1"/>
  <c r="BI12" i="1"/>
  <c r="BA12" i="1"/>
  <c r="BI13" i="1"/>
  <c r="BA13" i="1"/>
  <c r="BI14" i="1"/>
  <c r="BA14" i="1"/>
  <c r="BI15" i="1"/>
  <c r="BA15" i="1"/>
  <c r="BI16" i="1"/>
  <c r="BA16" i="1"/>
  <c r="BI17" i="1"/>
  <c r="BA17" i="1"/>
  <c r="BI18" i="1"/>
  <c r="BA18" i="1"/>
  <c r="BI19" i="1"/>
  <c r="BA19" i="1"/>
  <c r="BI20" i="1"/>
  <c r="BA20" i="1"/>
  <c r="BI21" i="1"/>
  <c r="BA21" i="1"/>
  <c r="BI22" i="1"/>
  <c r="BA22" i="1"/>
  <c r="BI23" i="1"/>
  <c r="BA23" i="1"/>
  <c r="BI24" i="1"/>
  <c r="BA24" i="1"/>
  <c r="BI25" i="1"/>
  <c r="BA25" i="1"/>
  <c r="BI26" i="1"/>
  <c r="BA26" i="1"/>
  <c r="BI27" i="1"/>
  <c r="BA27" i="1"/>
  <c r="BI28" i="1"/>
  <c r="BA28" i="1"/>
  <c r="BI30" i="1"/>
  <c r="BA30" i="1"/>
  <c r="BI31" i="1"/>
  <c r="BA31" i="1"/>
  <c r="BI32" i="1"/>
  <c r="BA32" i="1"/>
  <c r="BA33" i="1"/>
  <c r="BB10" i="1"/>
  <c r="BB8" i="1"/>
  <c r="BB7" i="1"/>
  <c r="BB6" i="1"/>
  <c r="BB17" i="1"/>
  <c r="BB3" i="1"/>
  <c r="BB4" i="1"/>
  <c r="BB5" i="1"/>
  <c r="BB9" i="1"/>
  <c r="BB11" i="1"/>
  <c r="BB12" i="1"/>
  <c r="BB13" i="1"/>
  <c r="BB14" i="1"/>
  <c r="BB15" i="1"/>
  <c r="BB16" i="1"/>
  <c r="BB18" i="1"/>
  <c r="BB19" i="1"/>
  <c r="BB20" i="1"/>
  <c r="BB21" i="1"/>
  <c r="BB22" i="1"/>
  <c r="BB23" i="1"/>
  <c r="BB24" i="1"/>
  <c r="BB25" i="1"/>
  <c r="BB26" i="1"/>
  <c r="BB27" i="1"/>
  <c r="BB28" i="1"/>
  <c r="BB30" i="1"/>
  <c r="BB31" i="1"/>
  <c r="BB32" i="1"/>
  <c r="BB33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</calcChain>
</file>

<file path=xl/comments1.xml><?xml version="1.0" encoding="utf-8"?>
<comments xmlns="http://schemas.openxmlformats.org/spreadsheetml/2006/main">
  <authors>
    <author>Mathilde Lepage</author>
  </authors>
  <commentList>
    <comment ref="L2" authorId="0">
      <text>
        <r>
          <rPr>
            <b/>
            <sz val="14"/>
            <color indexed="81"/>
            <rFont val="Calibri"/>
          </rPr>
          <t>Waikiki's Cup</t>
        </r>
        <r>
          <rPr>
            <sz val="14"/>
            <color indexed="81"/>
            <rFont val="Calibri"/>
          </rPr>
          <t xml:space="preserve">
</t>
        </r>
      </text>
    </comment>
    <comment ref="N2" authorId="0">
      <text>
        <r>
          <rPr>
            <b/>
            <sz val="14"/>
            <color indexed="81"/>
            <rFont val="Calibri"/>
          </rPr>
          <t>Soirée Quizz</t>
        </r>
      </text>
    </comment>
    <comment ref="P2" authorId="0">
      <text>
        <r>
          <rPr>
            <b/>
            <sz val="14"/>
            <color indexed="81"/>
            <rFont val="Calibri"/>
          </rPr>
          <t>Waikiki League</t>
        </r>
      </text>
    </comment>
    <comment ref="Y2" authorId="0">
      <text>
        <r>
          <rPr>
            <b/>
            <sz val="14"/>
            <color indexed="81"/>
            <rFont val="Calibri"/>
          </rPr>
          <t>Semaine Halloween</t>
        </r>
      </text>
    </comment>
    <comment ref="P9" authorId="0">
      <text>
        <r>
          <rPr>
            <b/>
            <sz val="14"/>
            <color indexed="81"/>
            <rFont val="Calibri"/>
          </rPr>
          <t>Don de gladiators : 500 000 + 800 000 de gladiators</t>
        </r>
      </text>
    </comment>
    <comment ref="Y9" authorId="0">
      <text>
        <r>
          <rPr>
            <b/>
            <sz val="14"/>
            <color indexed="81"/>
            <rFont val="Calibri"/>
          </rPr>
          <t>Prime retirée à sa demande ! 130 000 euros pour remourser l'aide financière</t>
        </r>
      </text>
    </comment>
    <comment ref="U11" authorId="0">
      <text>
        <r>
          <rPr>
            <b/>
            <sz val="14"/>
            <color indexed="81"/>
            <rFont val="Calibri"/>
          </rPr>
          <t>Don de Gladiators</t>
        </r>
      </text>
    </comment>
    <comment ref="U26" authorId="0">
      <text>
        <r>
          <rPr>
            <b/>
            <sz val="14"/>
            <color indexed="81"/>
            <rFont val="Calibri"/>
          </rPr>
          <t xml:space="preserve">Koh Lanta
</t>
        </r>
      </text>
    </comment>
    <comment ref="AA29" authorId="0">
      <text>
        <r>
          <rPr>
            <b/>
            <sz val="14"/>
            <color indexed="81"/>
            <rFont val="Calibri"/>
          </rPr>
          <t>Koh Lanta</t>
        </r>
      </text>
    </comment>
  </commentList>
</comments>
</file>

<file path=xl/sharedStrings.xml><?xml version="1.0" encoding="utf-8"?>
<sst xmlns="http://schemas.openxmlformats.org/spreadsheetml/2006/main" count="99" uniqueCount="58">
  <si>
    <t>Cever</t>
  </si>
  <si>
    <t>Tima</t>
  </si>
  <si>
    <t>Shooter</t>
  </si>
  <si>
    <t>Dyls</t>
  </si>
  <si>
    <t>Candidature postée</t>
  </si>
  <si>
    <t>Match IE gagné</t>
  </si>
  <si>
    <t>Candidature acceptée</t>
  </si>
  <si>
    <t>Eleven</t>
  </si>
  <si>
    <t>Coupe Waikiki Beach</t>
  </si>
  <si>
    <t>Keewee</t>
  </si>
  <si>
    <t>Badcor</t>
  </si>
  <si>
    <t>Pitch</t>
  </si>
  <si>
    <t>Homer</t>
  </si>
  <si>
    <t>Micknar</t>
  </si>
  <si>
    <t>Vidar</t>
  </si>
  <si>
    <t>Bonus</t>
  </si>
  <si>
    <t>Points Inter-Ententes</t>
  </si>
  <si>
    <t>Classement de l'entente</t>
  </si>
  <si>
    <t>Cyril</t>
  </si>
  <si>
    <t>RudiGarcia</t>
  </si>
  <si>
    <t>Faboo</t>
  </si>
  <si>
    <t>Robdelapopo</t>
  </si>
  <si>
    <t xml:space="preserve">Primes </t>
  </si>
  <si>
    <t>Toff</t>
  </si>
  <si>
    <t>Gladiators</t>
  </si>
  <si>
    <t>Pierrorick</t>
  </si>
  <si>
    <t>Beryvan</t>
  </si>
  <si>
    <t xml:space="preserve">Fondateur - Président </t>
  </si>
  <si>
    <t xml:space="preserve">Fondatrice - Trésorière </t>
  </si>
  <si>
    <t>Sélectionneur</t>
  </si>
  <si>
    <t>Responsable Entraide</t>
  </si>
  <si>
    <t>Responsable Compétitions</t>
  </si>
  <si>
    <t>Intelbouclier</t>
  </si>
  <si>
    <t>Grandpa</t>
  </si>
  <si>
    <t>Responsable Bureau de votes</t>
  </si>
  <si>
    <t>Ultranantais</t>
  </si>
  <si>
    <t>Responsable Jeux du forum</t>
  </si>
  <si>
    <t>Responsable Multimédia</t>
  </si>
  <si>
    <t>et Animateur</t>
  </si>
  <si>
    <t>MC et contôle interne</t>
  </si>
  <si>
    <t>et contrôle interne</t>
  </si>
  <si>
    <t>Assistant journaliste</t>
  </si>
  <si>
    <t>Rédacteur en Chef</t>
  </si>
  <si>
    <t>Jayandpi</t>
  </si>
  <si>
    <t>Aqwel</t>
  </si>
  <si>
    <t>Redox</t>
  </si>
  <si>
    <t>Sufoxed</t>
  </si>
  <si>
    <t>Alex</t>
  </si>
  <si>
    <t>Tony</t>
  </si>
  <si>
    <t>McLockt</t>
  </si>
  <si>
    <t>IE</t>
  </si>
  <si>
    <t>Totale</t>
  </si>
  <si>
    <t>Niv Club</t>
  </si>
  <si>
    <t>Pts ggnés</t>
  </si>
  <si>
    <t>Match Ggé</t>
  </si>
  <si>
    <t>Semaine Halloween</t>
  </si>
  <si>
    <t>Valery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</si>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</sst>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b/>
      <sz val="12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6"/>
      <color rgb="FFCE0002"/>
      <name val="Calibri"/>
      <scheme val="minor"/>
    </font>
    <font>
      <sz val="12"/>
      <color rgb="FFD98103"/>
      <name val="Calibri"/>
      <scheme val="minor"/>
    </font>
    <font>
      <sz val="16"/>
      <color rgb="FFD57C01"/>
      <name val="Calibri"/>
      <scheme val="minor"/>
    </font>
    <font>
      <sz val="16"/>
      <color rgb="FF008000"/>
      <name val="Calibri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4"/>
      <color rgb="FF333300"/>
      <name val="Calibri"/>
      <scheme val="minor"/>
    </font>
    <font>
      <b/>
      <sz val="14"/>
      <color indexed="81"/>
      <name val="Calibri"/>
    </font>
    <font>
      <sz val="14"/>
      <color indexed="81"/>
      <name val="Calibri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DF4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F4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DD5E6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3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6" borderId="0" xfId="0" applyFill="1"/>
    <xf numFmtId="0" fontId="4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6" borderId="7" xfId="0" applyFill="1" applyBorder="1"/>
    <xf numFmtId="0" fontId="0" fillId="6" borderId="10" xfId="0" applyFill="1" applyBorder="1"/>
    <xf numFmtId="0" fontId="0" fillId="6" borderId="8" xfId="0" applyFill="1" applyBorder="1"/>
    <xf numFmtId="0" fontId="10" fillId="6" borderId="0" xfId="0" applyFont="1" applyFill="1"/>
    <xf numFmtId="0" fontId="0" fillId="6" borderId="0" xfId="0" applyFill="1" applyBorder="1"/>
    <xf numFmtId="0" fontId="7" fillId="11" borderId="8" xfId="0" applyFont="1" applyFill="1" applyBorder="1"/>
    <xf numFmtId="0" fontId="7" fillId="11" borderId="5" xfId="0" applyFont="1" applyFill="1" applyBorder="1"/>
    <xf numFmtId="0" fontId="7" fillId="11" borderId="9" xfId="0" applyFont="1" applyFill="1" applyBorder="1"/>
    <xf numFmtId="0" fontId="7" fillId="11" borderId="2" xfId="0" applyFont="1" applyFill="1" applyBorder="1"/>
    <xf numFmtId="0" fontId="7" fillId="11" borderId="0" xfId="0" applyFont="1" applyFill="1" applyBorder="1"/>
    <xf numFmtId="0" fontId="14" fillId="11" borderId="0" xfId="0" applyFont="1" applyFill="1" applyAlignment="1">
      <alignment horizontal="center"/>
    </xf>
    <xf numFmtId="0" fontId="13" fillId="6" borderId="0" xfId="0" applyFont="1" applyFill="1" applyAlignment="1"/>
    <xf numFmtId="0" fontId="8" fillId="14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7" fillId="16" borderId="1" xfId="0" applyFont="1" applyFill="1" applyBorder="1"/>
    <xf numFmtId="0" fontId="7" fillId="11" borderId="0" xfId="0" applyFont="1" applyFill="1"/>
    <xf numFmtId="0" fontId="7" fillId="14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/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15" fillId="18" borderId="14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17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11" fillId="12" borderId="7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4" fillId="11" borderId="0" xfId="0" applyFont="1" applyFill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</cellXfs>
  <cellStyles count="1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Points Inter-Ententes gagnés</a:t>
            </a:r>
          </a:p>
        </c:rich>
      </c:tx>
      <c:layout>
        <c:manualLayout>
          <c:xMode val="edge"/>
          <c:yMode val="edge"/>
          <c:x val="0.183182659859825"/>
          <c:y val="0.023483365949119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Feuil5!$C$3</c:f>
              <c:strCache>
                <c:ptCount val="1"/>
                <c:pt idx="0">
                  <c:v>Points Inter-Ententes</c:v>
                </c:pt>
              </c:strCache>
            </c:strRef>
          </c:tx>
          <c:invertIfNegative val="0"/>
          <c:cat>
            <c:numRef>
              <c:f>Feuil5!$B$4:$B$9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Feuil5!$C$4:$C$9</c:f>
              <c:numCache>
                <c:formatCode>General</c:formatCode>
                <c:ptCount val="6"/>
                <c:pt idx="0">
                  <c:v>3.0</c:v>
                </c:pt>
                <c:pt idx="1">
                  <c:v>17.0</c:v>
                </c:pt>
                <c:pt idx="2">
                  <c:v>393.0</c:v>
                </c:pt>
                <c:pt idx="3">
                  <c:v>334.0</c:v>
                </c:pt>
                <c:pt idx="4">
                  <c:v>380.0</c:v>
                </c:pt>
                <c:pt idx="5">
                  <c:v>408.0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3018808"/>
        <c:axId val="459378120"/>
        <c:axId val="0"/>
      </c:bar3DChart>
      <c:catAx>
        <c:axId val="433018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9378120"/>
        <c:crosses val="autoZero"/>
        <c:auto val="1"/>
        <c:lblAlgn val="ctr"/>
        <c:lblOffset val="100"/>
        <c:noMultiLvlLbl val="0"/>
      </c:catAx>
      <c:valAx>
        <c:axId val="459378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Points gagnés</a:t>
                </a:r>
              </a:p>
            </c:rich>
          </c:tx>
          <c:layout>
            <c:manualLayout>
              <c:xMode val="edge"/>
              <c:yMode val="edge"/>
              <c:x val="0.0208642381240806"/>
              <c:y val="0.3614922107339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33018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>
        <c:manualLayout>
          <c:xMode val="edge"/>
          <c:yMode val="edge"/>
          <c:x val="0.214808254567393"/>
          <c:y val="0.040515653775322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Feuil6!$B$2</c:f>
              <c:strCache>
                <c:ptCount val="1"/>
                <c:pt idx="0">
                  <c:v>Classement de l'entente</c:v>
                </c:pt>
              </c:strCache>
            </c:strRef>
          </c:tx>
          <c:cat>
            <c:numRef>
              <c:f>Feuil6!$A$3:$A$8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Feuil6!$B$3:$B$8</c:f>
              <c:numCache>
                <c:formatCode>General</c:formatCode>
                <c:ptCount val="6"/>
                <c:pt idx="0">
                  <c:v>293.0</c:v>
                </c:pt>
                <c:pt idx="1">
                  <c:v>232.0</c:v>
                </c:pt>
                <c:pt idx="2">
                  <c:v>70.0</c:v>
                </c:pt>
                <c:pt idx="3">
                  <c:v>74.0</c:v>
                </c:pt>
                <c:pt idx="4">
                  <c:v>73.0</c:v>
                </c:pt>
                <c:pt idx="5">
                  <c:v>71.0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002696"/>
        <c:axId val="459408360"/>
      </c:lineChart>
      <c:catAx>
        <c:axId val="43300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9408360"/>
        <c:crosses val="autoZero"/>
        <c:auto val="1"/>
        <c:lblAlgn val="ctr"/>
        <c:lblOffset val="100"/>
        <c:noMultiLvlLbl val="0"/>
      </c:catAx>
      <c:valAx>
        <c:axId val="459408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Classement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33002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2</xdr:row>
      <xdr:rowOff>120650</xdr:rowOff>
    </xdr:from>
    <xdr:to>
      <xdr:col>10</xdr:col>
      <xdr:colOff>698500</xdr:colOff>
      <xdr:row>19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158750</xdr:rowOff>
    </xdr:from>
    <xdr:to>
      <xdr:col>10</xdr:col>
      <xdr:colOff>469900</xdr:colOff>
      <xdr:row>20</xdr:row>
      <xdr:rowOff>177800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99"/>
  <sheetViews>
    <sheetView tabSelected="1" zoomScale="75" zoomScaleNormal="75" zoomScalePageLayoutView="75" workbookViewId="0">
      <selection activeCell="AG20" sqref="AG20"/>
    </sheetView>
  </sheetViews>
  <sheetFormatPr baseColWidth="10" defaultRowHeight="15" x14ac:dyDescent="0"/>
  <cols>
    <col min="1" max="1" width="2.33203125" customWidth="1"/>
    <col min="2" max="2" width="18.83203125" customWidth="1"/>
    <col min="3" max="3" width="4.6640625" customWidth="1"/>
    <col min="4" max="4" width="4.1640625" customWidth="1"/>
    <col min="5" max="7" width="3.83203125" customWidth="1"/>
    <col min="8" max="10" width="4.1640625" customWidth="1"/>
    <col min="11" max="11" width="4.33203125" customWidth="1"/>
    <col min="12" max="12" width="5.33203125" customWidth="1"/>
    <col min="13" max="13" width="4.1640625" customWidth="1"/>
    <col min="14" max="14" width="4.5" customWidth="1"/>
    <col min="15" max="15" width="3.83203125" customWidth="1"/>
    <col min="16" max="16" width="5.83203125" customWidth="1"/>
    <col min="17" max="17" width="4" customWidth="1"/>
    <col min="18" max="18" width="4.5" bestFit="1" customWidth="1"/>
    <col min="19" max="20" width="4" customWidth="1"/>
    <col min="21" max="21" width="4.5" customWidth="1"/>
    <col min="22" max="24" width="4.1640625" customWidth="1"/>
    <col min="25" max="25" width="5.5" customWidth="1"/>
    <col min="26" max="26" width="4.6640625" customWidth="1"/>
    <col min="27" max="27" width="4.1640625" customWidth="1"/>
    <col min="28" max="28" width="3.6640625" customWidth="1"/>
    <col min="29" max="29" width="4.5" customWidth="1"/>
    <col min="30" max="32" width="3.6640625" customWidth="1"/>
    <col min="33" max="33" width="4" customWidth="1"/>
    <col min="34" max="34" width="4.1640625" customWidth="1"/>
    <col min="35" max="37" width="4" customWidth="1"/>
    <col min="38" max="38" width="4.33203125" customWidth="1"/>
    <col min="39" max="39" width="4.5" customWidth="1"/>
    <col min="40" max="40" width="4.6640625" customWidth="1"/>
    <col min="41" max="41" width="3.6640625" customWidth="1"/>
    <col min="42" max="51" width="4.33203125" customWidth="1"/>
    <col min="57" max="57" width="20.33203125" customWidth="1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20" customHeight="1">
      <c r="A2" s="1"/>
      <c r="B2" s="1"/>
      <c r="C2" s="8">
        <v>1</v>
      </c>
      <c r="D2" s="8">
        <f>SUM(C2+1)</f>
        <v>2</v>
      </c>
      <c r="E2" s="8">
        <f t="shared" ref="E2:K2" si="0">SUM(D2+1)</f>
        <v>3</v>
      </c>
      <c r="F2" s="8">
        <f t="shared" si="0"/>
        <v>4</v>
      </c>
      <c r="G2" s="8">
        <f t="shared" si="0"/>
        <v>5</v>
      </c>
      <c r="H2" s="8">
        <f t="shared" si="0"/>
        <v>6</v>
      </c>
      <c r="I2" s="8">
        <f t="shared" si="0"/>
        <v>7</v>
      </c>
      <c r="J2" s="8">
        <f t="shared" si="0"/>
        <v>8</v>
      </c>
      <c r="K2" s="8">
        <f t="shared" si="0"/>
        <v>9</v>
      </c>
      <c r="L2" s="8">
        <f t="shared" ref="L2:AY2" si="1">SUM(K2+1)</f>
        <v>10</v>
      </c>
      <c r="M2" s="8">
        <f t="shared" si="1"/>
        <v>11</v>
      </c>
      <c r="N2" s="8">
        <f t="shared" si="1"/>
        <v>12</v>
      </c>
      <c r="O2" s="8">
        <f t="shared" si="1"/>
        <v>13</v>
      </c>
      <c r="P2" s="8">
        <f t="shared" si="1"/>
        <v>14</v>
      </c>
      <c r="Q2" s="8">
        <f t="shared" si="1"/>
        <v>15</v>
      </c>
      <c r="R2" s="8">
        <f t="shared" si="1"/>
        <v>16</v>
      </c>
      <c r="S2" s="8">
        <f t="shared" si="1"/>
        <v>17</v>
      </c>
      <c r="T2" s="8">
        <f t="shared" si="1"/>
        <v>18</v>
      </c>
      <c r="U2" s="8">
        <f t="shared" si="1"/>
        <v>19</v>
      </c>
      <c r="V2" s="8">
        <f t="shared" si="1"/>
        <v>20</v>
      </c>
      <c r="W2" s="8">
        <f t="shared" si="1"/>
        <v>21</v>
      </c>
      <c r="X2" s="8">
        <f t="shared" si="1"/>
        <v>22</v>
      </c>
      <c r="Y2" s="8">
        <f t="shared" si="1"/>
        <v>23</v>
      </c>
      <c r="Z2" s="8">
        <f t="shared" si="1"/>
        <v>24</v>
      </c>
      <c r="AA2" s="8">
        <f t="shared" si="1"/>
        <v>25</v>
      </c>
      <c r="AB2" s="8">
        <f t="shared" si="1"/>
        <v>26</v>
      </c>
      <c r="AC2" s="8">
        <f t="shared" si="1"/>
        <v>27</v>
      </c>
      <c r="AD2" s="8">
        <f t="shared" si="1"/>
        <v>28</v>
      </c>
      <c r="AE2" s="8">
        <f t="shared" si="1"/>
        <v>29</v>
      </c>
      <c r="AF2" s="8">
        <f t="shared" si="1"/>
        <v>30</v>
      </c>
      <c r="AG2" s="8">
        <f t="shared" si="1"/>
        <v>31</v>
      </c>
      <c r="AH2" s="8">
        <f t="shared" si="1"/>
        <v>32</v>
      </c>
      <c r="AI2" s="8">
        <f t="shared" si="1"/>
        <v>33</v>
      </c>
      <c r="AJ2" s="8">
        <f t="shared" si="1"/>
        <v>34</v>
      </c>
      <c r="AK2" s="8">
        <f t="shared" si="1"/>
        <v>35</v>
      </c>
      <c r="AL2" s="8">
        <f t="shared" si="1"/>
        <v>36</v>
      </c>
      <c r="AM2" s="8">
        <f t="shared" si="1"/>
        <v>37</v>
      </c>
      <c r="AN2" s="8">
        <f t="shared" si="1"/>
        <v>38</v>
      </c>
      <c r="AO2" s="8">
        <f t="shared" si="1"/>
        <v>39</v>
      </c>
      <c r="AP2" s="8">
        <f t="shared" si="1"/>
        <v>40</v>
      </c>
      <c r="AQ2" s="8">
        <f t="shared" si="1"/>
        <v>41</v>
      </c>
      <c r="AR2" s="8">
        <f t="shared" si="1"/>
        <v>42</v>
      </c>
      <c r="AS2" s="8">
        <f t="shared" si="1"/>
        <v>43</v>
      </c>
      <c r="AT2" s="8">
        <f t="shared" si="1"/>
        <v>44</v>
      </c>
      <c r="AU2" s="8">
        <f t="shared" si="1"/>
        <v>45</v>
      </c>
      <c r="AV2" s="8">
        <f t="shared" si="1"/>
        <v>46</v>
      </c>
      <c r="AW2" s="8">
        <f t="shared" si="1"/>
        <v>47</v>
      </c>
      <c r="AX2" s="8">
        <f t="shared" si="1"/>
        <v>48</v>
      </c>
      <c r="AY2" s="8">
        <f t="shared" si="1"/>
        <v>49</v>
      </c>
      <c r="AZ2" s="9" t="s">
        <v>22</v>
      </c>
      <c r="BA2" s="9" t="s">
        <v>50</v>
      </c>
      <c r="BB2" s="9" t="s">
        <v>51</v>
      </c>
      <c r="BC2" s="1"/>
      <c r="BD2" s="1"/>
      <c r="BE2" s="33"/>
      <c r="BF2" s="37" t="s">
        <v>52</v>
      </c>
      <c r="BG2" s="38" t="s">
        <v>53</v>
      </c>
      <c r="BH2" s="38" t="s">
        <v>54</v>
      </c>
      <c r="BI2" s="33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23" customHeight="1">
      <c r="A3" s="1"/>
      <c r="B3" s="7" t="s">
        <v>0</v>
      </c>
      <c r="C3" s="31">
        <v>120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2">
        <v>1000</v>
      </c>
      <c r="Q3" s="6"/>
      <c r="R3" s="6"/>
      <c r="S3" s="6"/>
      <c r="T3" s="6"/>
      <c r="U3" s="6"/>
      <c r="V3" s="6"/>
      <c r="W3" s="6"/>
      <c r="X3" s="6"/>
      <c r="Y3" s="44">
        <v>450</v>
      </c>
      <c r="Z3" s="46">
        <v>30</v>
      </c>
      <c r="AA3" s="46">
        <v>30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9">
        <f>SUM(C3:AY3)*1000</f>
        <v>1630000</v>
      </c>
      <c r="BA3" s="9">
        <f>BI3</f>
        <v>0</v>
      </c>
      <c r="BB3" s="9">
        <f>SUM(AZ3,BA3)</f>
        <v>1630000</v>
      </c>
      <c r="BC3" s="1"/>
      <c r="BD3" s="1"/>
      <c r="BE3" s="39" t="s">
        <v>0</v>
      </c>
      <c r="BF3" s="40"/>
      <c r="BG3" s="40"/>
      <c r="BH3" s="40"/>
      <c r="BI3" s="38">
        <f>(BF3*BG3*BH3)*1000</f>
        <v>0</v>
      </c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23" customHeight="1">
      <c r="A4" s="1"/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42">
        <v>2000</v>
      </c>
      <c r="Q4" s="6"/>
      <c r="R4" s="6"/>
      <c r="S4" s="6"/>
      <c r="T4" s="6"/>
      <c r="U4" s="6"/>
      <c r="V4" s="6"/>
      <c r="W4" s="6"/>
      <c r="X4" s="6"/>
      <c r="Y4" s="44">
        <v>550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9">
        <f t="shared" ref="AZ4:AZ23" si="2">SUM(C4:AY4)*1000</f>
        <v>2550000</v>
      </c>
      <c r="BA4" s="9">
        <f t="shared" ref="BA4:BA32" si="3">BI4</f>
        <v>0</v>
      </c>
      <c r="BB4" s="9">
        <f t="shared" ref="BB4:BB32" si="4">SUM(AZ4,BA4)</f>
        <v>2550000</v>
      </c>
      <c r="BC4" s="1"/>
      <c r="BD4" s="1"/>
      <c r="BE4" s="41" t="s">
        <v>1</v>
      </c>
      <c r="BF4" s="40"/>
      <c r="BG4" s="40"/>
      <c r="BH4" s="40"/>
      <c r="BI4" s="38">
        <f t="shared" ref="BI4:BI32" si="5">(BF4*BG4*BH4)*1000</f>
        <v>0</v>
      </c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3" customHeight="1">
      <c r="A5" s="2"/>
      <c r="B5" s="7" t="s">
        <v>3</v>
      </c>
      <c r="C5" s="6"/>
      <c r="D5" s="6"/>
      <c r="E5" s="6"/>
      <c r="F5" s="6"/>
      <c r="G5" s="6"/>
      <c r="H5" s="6"/>
      <c r="I5" s="6"/>
      <c r="J5" s="6"/>
      <c r="K5" s="6"/>
      <c r="L5" s="42">
        <v>50</v>
      </c>
      <c r="M5" s="6"/>
      <c r="N5" s="6"/>
      <c r="O5" s="6"/>
      <c r="P5" s="42">
        <v>650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9">
        <f t="shared" si="2"/>
        <v>700000</v>
      </c>
      <c r="BA5" s="9">
        <f t="shared" si="3"/>
        <v>0</v>
      </c>
      <c r="BB5" s="9">
        <f t="shared" si="4"/>
        <v>700000</v>
      </c>
      <c r="BC5" s="1"/>
      <c r="BD5" s="1"/>
      <c r="BE5" s="41" t="s">
        <v>3</v>
      </c>
      <c r="BF5" s="40"/>
      <c r="BG5" s="40"/>
      <c r="BH5" s="40"/>
      <c r="BI5" s="38">
        <f t="shared" si="5"/>
        <v>0</v>
      </c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23" customHeight="1">
      <c r="A6" s="2"/>
      <c r="B6" s="7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23">
        <v>60</v>
      </c>
      <c r="O6" s="6"/>
      <c r="P6" s="42">
        <v>650</v>
      </c>
      <c r="Q6" s="6"/>
      <c r="R6" s="6"/>
      <c r="S6" s="6"/>
      <c r="T6" s="6"/>
      <c r="U6" s="6"/>
      <c r="V6" s="6"/>
      <c r="W6" s="6"/>
      <c r="X6" s="6"/>
      <c r="Y6" s="44">
        <v>50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9">
        <f t="shared" si="2"/>
        <v>760000</v>
      </c>
      <c r="BA6" s="9">
        <f t="shared" si="3"/>
        <v>0</v>
      </c>
      <c r="BB6" s="9">
        <f t="shared" si="4"/>
        <v>760000</v>
      </c>
      <c r="BC6" s="1"/>
      <c r="BD6" s="1"/>
      <c r="BE6" s="41" t="s">
        <v>2</v>
      </c>
      <c r="BF6" s="40"/>
      <c r="BG6" s="40"/>
      <c r="BH6" s="40"/>
      <c r="BI6" s="38">
        <f t="shared" si="5"/>
        <v>0</v>
      </c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23" customHeight="1">
      <c r="A7" s="29"/>
      <c r="B7" s="7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3">
        <v>40</v>
      </c>
      <c r="O7" s="6"/>
      <c r="P7" s="42">
        <v>600</v>
      </c>
      <c r="Q7" s="6"/>
      <c r="R7" s="6"/>
      <c r="S7" s="6"/>
      <c r="T7" s="6"/>
      <c r="U7" s="6"/>
      <c r="V7" s="6"/>
      <c r="W7" s="6"/>
      <c r="X7" s="6"/>
      <c r="Y7" s="44">
        <v>300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9">
        <f t="shared" si="2"/>
        <v>940000</v>
      </c>
      <c r="BA7" s="9">
        <f t="shared" si="3"/>
        <v>0</v>
      </c>
      <c r="BB7" s="9">
        <f t="shared" si="4"/>
        <v>940000</v>
      </c>
      <c r="BC7" s="1"/>
      <c r="BD7" s="1"/>
      <c r="BE7" s="41" t="s">
        <v>7</v>
      </c>
      <c r="BF7" s="40"/>
      <c r="BG7" s="40"/>
      <c r="BH7" s="40"/>
      <c r="BI7" s="38">
        <f t="shared" si="5"/>
        <v>0</v>
      </c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23" customHeight="1">
      <c r="A8" s="29"/>
      <c r="B8" s="7" t="s">
        <v>9</v>
      </c>
      <c r="C8" s="6"/>
      <c r="D8" s="6"/>
      <c r="E8" s="6"/>
      <c r="F8" s="6"/>
      <c r="G8" s="6"/>
      <c r="H8" s="6"/>
      <c r="I8" s="6"/>
      <c r="J8" s="6"/>
      <c r="K8" s="6"/>
      <c r="L8" s="42">
        <v>50</v>
      </c>
      <c r="M8" s="6"/>
      <c r="N8" s="23">
        <v>60</v>
      </c>
      <c r="O8" s="6"/>
      <c r="P8" s="42">
        <v>300</v>
      </c>
      <c r="Q8" s="6"/>
      <c r="R8" s="6"/>
      <c r="S8" s="6"/>
      <c r="T8" s="6"/>
      <c r="U8" s="6"/>
      <c r="V8" s="6"/>
      <c r="W8" s="6"/>
      <c r="X8" s="6"/>
      <c r="Y8" s="44">
        <v>250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9">
        <f t="shared" si="2"/>
        <v>660000</v>
      </c>
      <c r="BA8" s="9">
        <f t="shared" si="3"/>
        <v>0</v>
      </c>
      <c r="BB8" s="9">
        <f t="shared" si="4"/>
        <v>660000</v>
      </c>
      <c r="BC8" s="1"/>
      <c r="BD8" s="1"/>
      <c r="BE8" s="41" t="s">
        <v>9</v>
      </c>
      <c r="BF8" s="40"/>
      <c r="BG8" s="40"/>
      <c r="BH8" s="40"/>
      <c r="BI8" s="38">
        <f t="shared" si="5"/>
        <v>0</v>
      </c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ht="23" customHeight="1">
      <c r="A9" s="29"/>
      <c r="B9" s="7" t="s">
        <v>11</v>
      </c>
      <c r="C9" s="6"/>
      <c r="D9" s="6"/>
      <c r="E9" s="6"/>
      <c r="F9" s="6"/>
      <c r="G9" s="6"/>
      <c r="H9" s="6"/>
      <c r="I9" s="6"/>
      <c r="J9" s="6"/>
      <c r="K9" s="6"/>
      <c r="L9" s="42">
        <v>50</v>
      </c>
      <c r="M9" s="6"/>
      <c r="N9" s="6"/>
      <c r="O9" s="6"/>
      <c r="P9" s="42">
        <v>1300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9">
        <f t="shared" si="2"/>
        <v>1350000</v>
      </c>
      <c r="BA9" s="9">
        <f t="shared" si="3"/>
        <v>0</v>
      </c>
      <c r="BB9" s="9">
        <f t="shared" si="4"/>
        <v>1350000</v>
      </c>
      <c r="BC9" s="1"/>
      <c r="BD9" s="1"/>
      <c r="BE9" s="41" t="s">
        <v>11</v>
      </c>
      <c r="BF9" s="40"/>
      <c r="BG9" s="40"/>
      <c r="BH9" s="40"/>
      <c r="BI9" s="38">
        <f t="shared" si="5"/>
        <v>0</v>
      </c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23" customHeight="1">
      <c r="A10" s="29"/>
      <c r="B10" s="7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3">
        <v>140</v>
      </c>
      <c r="O10" s="6"/>
      <c r="P10" s="42">
        <v>400</v>
      </c>
      <c r="Q10" s="6"/>
      <c r="R10" s="6"/>
      <c r="S10" s="6"/>
      <c r="T10" s="6"/>
      <c r="U10" s="6"/>
      <c r="V10" s="6"/>
      <c r="W10" s="6"/>
      <c r="X10" s="6"/>
      <c r="Y10" s="44">
        <v>1080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9">
        <f t="shared" si="2"/>
        <v>1620000</v>
      </c>
      <c r="BA10" s="9">
        <f t="shared" si="3"/>
        <v>0</v>
      </c>
      <c r="BB10" s="9">
        <f t="shared" si="4"/>
        <v>1620000</v>
      </c>
      <c r="BC10" s="1"/>
      <c r="BD10" s="1"/>
      <c r="BE10" s="41" t="s">
        <v>19</v>
      </c>
      <c r="BF10" s="40"/>
      <c r="BG10" s="40"/>
      <c r="BH10" s="40"/>
      <c r="BI10" s="38">
        <f t="shared" si="5"/>
        <v>0</v>
      </c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23" customHeight="1">
      <c r="A11" s="29"/>
      <c r="B11" s="7" t="s">
        <v>32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2">
        <v>300</v>
      </c>
      <c r="Q11" s="6"/>
      <c r="R11" s="6"/>
      <c r="S11" s="6"/>
      <c r="T11" s="6"/>
      <c r="U11" s="46">
        <v>30</v>
      </c>
      <c r="V11" s="6"/>
      <c r="W11" s="6"/>
      <c r="X11" s="45">
        <v>120</v>
      </c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9">
        <f t="shared" si="2"/>
        <v>450000</v>
      </c>
      <c r="BA11" s="9">
        <f t="shared" si="3"/>
        <v>0</v>
      </c>
      <c r="BB11" s="9">
        <f t="shared" si="4"/>
        <v>450000</v>
      </c>
      <c r="BC11" s="1"/>
      <c r="BD11" s="1"/>
      <c r="BE11" s="41" t="s">
        <v>32</v>
      </c>
      <c r="BF11" s="40"/>
      <c r="BG11" s="40"/>
      <c r="BH11" s="40"/>
      <c r="BI11" s="38">
        <f t="shared" si="5"/>
        <v>0</v>
      </c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ht="23" customHeight="1">
      <c r="A12" s="29"/>
      <c r="B12" s="7" t="s">
        <v>10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2">
        <v>800</v>
      </c>
      <c r="Q12" s="6"/>
      <c r="R12" s="6"/>
      <c r="S12" s="6"/>
      <c r="T12" s="6"/>
      <c r="U12" s="6"/>
      <c r="V12" s="6"/>
      <c r="W12" s="6"/>
      <c r="X12" s="6"/>
      <c r="Y12" s="44">
        <v>460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9">
        <f t="shared" si="2"/>
        <v>1260000</v>
      </c>
      <c r="BA12" s="9">
        <f t="shared" si="3"/>
        <v>0</v>
      </c>
      <c r="BB12" s="9">
        <f t="shared" si="4"/>
        <v>1260000</v>
      </c>
      <c r="BC12" s="1"/>
      <c r="BD12" s="1"/>
      <c r="BE12" s="41" t="s">
        <v>10</v>
      </c>
      <c r="BF12" s="40"/>
      <c r="BG12" s="40"/>
      <c r="BH12" s="40"/>
      <c r="BI12" s="38">
        <f t="shared" si="5"/>
        <v>0</v>
      </c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ht="22" customHeight="1">
      <c r="A13" s="29"/>
      <c r="B13" s="7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42">
        <v>500</v>
      </c>
      <c r="M13" s="6"/>
      <c r="N13" s="6"/>
      <c r="O13" s="6"/>
      <c r="P13" s="42">
        <v>1500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9">
        <f t="shared" si="2"/>
        <v>2000000</v>
      </c>
      <c r="BA13" s="9">
        <f t="shared" si="3"/>
        <v>0</v>
      </c>
      <c r="BB13" s="9">
        <f t="shared" si="4"/>
        <v>2000000</v>
      </c>
      <c r="BC13" s="1"/>
      <c r="BD13" s="1"/>
      <c r="BE13" s="41" t="s">
        <v>12</v>
      </c>
      <c r="BF13" s="40"/>
      <c r="BG13" s="40"/>
      <c r="BH13" s="40"/>
      <c r="BI13" s="38">
        <f t="shared" si="5"/>
        <v>0</v>
      </c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22" customHeight="1">
      <c r="A14" s="29"/>
      <c r="B14" s="7" t="s">
        <v>13</v>
      </c>
      <c r="C14" s="6"/>
      <c r="D14" s="6"/>
      <c r="E14" s="6"/>
      <c r="F14" s="6"/>
      <c r="G14" s="6"/>
      <c r="H14" s="6"/>
      <c r="I14" s="6"/>
      <c r="J14" s="6"/>
      <c r="K14" s="6"/>
      <c r="L14" s="42">
        <v>1000</v>
      </c>
      <c r="M14" s="6"/>
      <c r="N14" s="6"/>
      <c r="O14" s="6"/>
      <c r="P14" s="42">
        <v>300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9">
        <f t="shared" si="2"/>
        <v>1300000</v>
      </c>
      <c r="BA14" s="9">
        <f t="shared" si="3"/>
        <v>0</v>
      </c>
      <c r="BB14" s="9">
        <f t="shared" si="4"/>
        <v>1300000</v>
      </c>
      <c r="BC14" s="1"/>
      <c r="BD14" s="1"/>
      <c r="BE14" s="41" t="s">
        <v>13</v>
      </c>
      <c r="BF14" s="40"/>
      <c r="BG14" s="40"/>
      <c r="BH14" s="40"/>
      <c r="BI14" s="38">
        <f t="shared" si="5"/>
        <v>0</v>
      </c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22" customHeight="1">
      <c r="A15" s="29"/>
      <c r="B15" s="7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2">
        <v>400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9">
        <f t="shared" si="2"/>
        <v>400000</v>
      </c>
      <c r="BA15" s="9">
        <f t="shared" si="3"/>
        <v>0</v>
      </c>
      <c r="BB15" s="9">
        <f t="shared" si="4"/>
        <v>400000</v>
      </c>
      <c r="BC15" s="1"/>
      <c r="BD15" s="1"/>
      <c r="BE15" s="41" t="s">
        <v>14</v>
      </c>
      <c r="BF15" s="40"/>
      <c r="BG15" s="40"/>
      <c r="BH15" s="40"/>
      <c r="BI15" s="38">
        <f t="shared" si="5"/>
        <v>0</v>
      </c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22" customHeight="1">
      <c r="A16" s="29"/>
      <c r="B16" s="7" t="s">
        <v>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2">
        <v>500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9">
        <f t="shared" si="2"/>
        <v>500000</v>
      </c>
      <c r="BA16" s="9">
        <f t="shared" si="3"/>
        <v>0</v>
      </c>
      <c r="BB16" s="9">
        <f t="shared" si="4"/>
        <v>500000</v>
      </c>
      <c r="BC16" s="1"/>
      <c r="BD16" s="1"/>
      <c r="BE16" s="41" t="s">
        <v>18</v>
      </c>
      <c r="BF16" s="40"/>
      <c r="BG16" s="40"/>
      <c r="BH16" s="40"/>
      <c r="BI16" s="38">
        <f t="shared" si="5"/>
        <v>0</v>
      </c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22" customHeight="1">
      <c r="A17" s="29"/>
      <c r="B17" s="7" t="s">
        <v>20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3">
        <v>20</v>
      </c>
      <c r="O17" s="6"/>
      <c r="P17" s="42">
        <v>500</v>
      </c>
      <c r="Q17" s="6"/>
      <c r="R17" s="6"/>
      <c r="S17" s="6"/>
      <c r="T17" s="6"/>
      <c r="U17" s="6"/>
      <c r="V17" s="6"/>
      <c r="W17" s="6"/>
      <c r="X17" s="6"/>
      <c r="Y17" s="44">
        <v>130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9">
        <f t="shared" si="2"/>
        <v>650000</v>
      </c>
      <c r="BA17" s="9">
        <f t="shared" si="3"/>
        <v>0</v>
      </c>
      <c r="BB17" s="9">
        <f t="shared" si="4"/>
        <v>650000</v>
      </c>
      <c r="BC17" s="1"/>
      <c r="BD17" s="1"/>
      <c r="BE17" s="41" t="s">
        <v>20</v>
      </c>
      <c r="BF17" s="40"/>
      <c r="BG17" s="40"/>
      <c r="BH17" s="40"/>
      <c r="BI17" s="38">
        <f t="shared" si="5"/>
        <v>0</v>
      </c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ht="22" customHeight="1">
      <c r="A18" s="29"/>
      <c r="B18" s="7" t="s">
        <v>21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2">
        <v>200</v>
      </c>
      <c r="Q18" s="6"/>
      <c r="R18" s="6"/>
      <c r="S18" s="6"/>
      <c r="T18" s="6"/>
      <c r="U18" s="6"/>
      <c r="V18" s="6"/>
      <c r="W18" s="6"/>
      <c r="X18" s="6"/>
      <c r="Y18" s="44">
        <v>330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9">
        <f t="shared" si="2"/>
        <v>530000</v>
      </c>
      <c r="BA18" s="9">
        <f t="shared" si="3"/>
        <v>0</v>
      </c>
      <c r="BB18" s="9">
        <f t="shared" si="4"/>
        <v>530000</v>
      </c>
      <c r="BC18" s="1"/>
      <c r="BD18" s="1"/>
      <c r="BE18" s="41" t="s">
        <v>21</v>
      </c>
      <c r="BF18" s="40"/>
      <c r="BG18" s="40"/>
      <c r="BH18" s="40"/>
      <c r="BI18" s="38">
        <f t="shared" si="5"/>
        <v>0</v>
      </c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2" customHeight="1">
      <c r="A19" s="29"/>
      <c r="B19" s="7" t="s">
        <v>24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9">
        <f t="shared" si="2"/>
        <v>0</v>
      </c>
      <c r="BA19" s="9">
        <f t="shared" si="3"/>
        <v>0</v>
      </c>
      <c r="BB19" s="9">
        <f t="shared" si="4"/>
        <v>0</v>
      </c>
      <c r="BC19" s="1"/>
      <c r="BD19" s="1"/>
      <c r="BE19" s="41" t="s">
        <v>24</v>
      </c>
      <c r="BF19" s="40"/>
      <c r="BG19" s="40"/>
      <c r="BH19" s="40"/>
      <c r="BI19" s="38">
        <f t="shared" si="5"/>
        <v>0</v>
      </c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ht="22" customHeight="1">
      <c r="A20" s="29"/>
      <c r="B20" s="7" t="s">
        <v>45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2">
        <v>650</v>
      </c>
      <c r="Q20" s="6"/>
      <c r="R20" s="6"/>
      <c r="S20" s="6"/>
      <c r="T20" s="6"/>
      <c r="U20" s="6"/>
      <c r="V20" s="6"/>
      <c r="W20" s="6"/>
      <c r="X20" s="6"/>
      <c r="Y20" s="44">
        <v>100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9">
        <f t="shared" si="2"/>
        <v>750000</v>
      </c>
      <c r="BA20" s="9">
        <f t="shared" si="3"/>
        <v>0</v>
      </c>
      <c r="BB20" s="9">
        <f t="shared" si="4"/>
        <v>750000</v>
      </c>
      <c r="BC20" s="1"/>
      <c r="BD20" s="1"/>
      <c r="BE20" s="41" t="s">
        <v>45</v>
      </c>
      <c r="BF20" s="40"/>
      <c r="BG20" s="40"/>
      <c r="BH20" s="40"/>
      <c r="BI20" s="38">
        <f t="shared" si="5"/>
        <v>0</v>
      </c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ht="22" customHeight="1">
      <c r="A21" s="28"/>
      <c r="B21" s="7" t="s">
        <v>46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42">
        <v>800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9">
        <f t="shared" si="2"/>
        <v>800000</v>
      </c>
      <c r="BA21" s="9">
        <f t="shared" si="3"/>
        <v>0</v>
      </c>
      <c r="BB21" s="9">
        <f t="shared" si="4"/>
        <v>800000</v>
      </c>
      <c r="BC21" s="1"/>
      <c r="BD21" s="1"/>
      <c r="BE21" s="41" t="s">
        <v>46</v>
      </c>
      <c r="BF21" s="40"/>
      <c r="BG21" s="40"/>
      <c r="BH21" s="40"/>
      <c r="BI21" s="38">
        <f t="shared" si="5"/>
        <v>0</v>
      </c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ht="22" customHeight="1">
      <c r="A22" s="25"/>
      <c r="B22" s="7" t="s">
        <v>23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42">
        <v>500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9">
        <f t="shared" si="2"/>
        <v>500000</v>
      </c>
      <c r="BA22" s="9">
        <f t="shared" si="3"/>
        <v>0</v>
      </c>
      <c r="BB22" s="9">
        <f t="shared" si="4"/>
        <v>500000</v>
      </c>
      <c r="BC22" s="1"/>
      <c r="BD22" s="1"/>
      <c r="BE22" s="41" t="s">
        <v>23</v>
      </c>
      <c r="BF22" s="40"/>
      <c r="BG22" s="40"/>
      <c r="BH22" s="40"/>
      <c r="BI22" s="38">
        <f t="shared" si="5"/>
        <v>0</v>
      </c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ht="22" customHeight="1">
      <c r="A23" s="25"/>
      <c r="B23" s="7" t="s">
        <v>26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42">
        <v>650</v>
      </c>
      <c r="Q23" s="6"/>
      <c r="R23" s="6"/>
      <c r="S23" s="6"/>
      <c r="T23" s="6"/>
      <c r="U23" s="6"/>
      <c r="V23" s="6"/>
      <c r="W23" s="6"/>
      <c r="X23" s="6"/>
      <c r="Y23" s="44">
        <v>480</v>
      </c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9">
        <f t="shared" si="2"/>
        <v>1130000</v>
      </c>
      <c r="BA23" s="9">
        <f t="shared" si="3"/>
        <v>0</v>
      </c>
      <c r="BB23" s="9">
        <f t="shared" si="4"/>
        <v>1130000</v>
      </c>
      <c r="BC23" s="1"/>
      <c r="BD23" s="1"/>
      <c r="BE23" s="41" t="s">
        <v>26</v>
      </c>
      <c r="BF23" s="40"/>
      <c r="BG23" s="40"/>
      <c r="BH23" s="40"/>
      <c r="BI23" s="38">
        <f t="shared" si="5"/>
        <v>0</v>
      </c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ht="22" customHeight="1">
      <c r="A24" s="25"/>
      <c r="B24" s="7" t="s">
        <v>25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42">
        <v>800</v>
      </c>
      <c r="Q24" s="6"/>
      <c r="R24" s="6"/>
      <c r="S24" s="6"/>
      <c r="T24" s="6"/>
      <c r="U24" s="6"/>
      <c r="V24" s="6"/>
      <c r="W24" s="6"/>
      <c r="X24" s="6"/>
      <c r="Y24" s="44">
        <v>140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9">
        <f t="shared" ref="AZ24:AZ29" si="6">SUM(C24:AY24)*1000</f>
        <v>940000</v>
      </c>
      <c r="BA24" s="9">
        <f t="shared" si="3"/>
        <v>0</v>
      </c>
      <c r="BB24" s="9">
        <f t="shared" si="4"/>
        <v>940000</v>
      </c>
      <c r="BC24" s="1"/>
      <c r="BD24" s="1"/>
      <c r="BE24" s="41" t="s">
        <v>25</v>
      </c>
      <c r="BF24" s="40"/>
      <c r="BG24" s="40"/>
      <c r="BH24" s="40"/>
      <c r="BI24" s="38">
        <f t="shared" si="5"/>
        <v>0</v>
      </c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ht="22" customHeight="1">
      <c r="A25" s="24"/>
      <c r="B25" s="7" t="s">
        <v>33</v>
      </c>
      <c r="C25" s="6"/>
      <c r="D25" s="6"/>
      <c r="E25" s="6"/>
      <c r="F25" s="6"/>
      <c r="G25" s="6"/>
      <c r="H25" s="6"/>
      <c r="I25" s="6"/>
      <c r="J25" s="6"/>
      <c r="K25" s="6"/>
      <c r="L25" s="42">
        <v>50</v>
      </c>
      <c r="M25" s="6"/>
      <c r="N25" s="6"/>
      <c r="O25" s="6"/>
      <c r="P25" s="42">
        <v>800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9">
        <f t="shared" si="6"/>
        <v>850000</v>
      </c>
      <c r="BA25" s="9">
        <f t="shared" si="3"/>
        <v>0</v>
      </c>
      <c r="BB25" s="9">
        <f t="shared" si="4"/>
        <v>850000</v>
      </c>
      <c r="BC25" s="1"/>
      <c r="BD25" s="1"/>
      <c r="BE25" s="41" t="s">
        <v>33</v>
      </c>
      <c r="BF25" s="40"/>
      <c r="BG25" s="40"/>
      <c r="BH25" s="40"/>
      <c r="BI25" s="38">
        <f t="shared" si="5"/>
        <v>0</v>
      </c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ht="22" customHeight="1">
      <c r="A26" s="25"/>
      <c r="B26" s="7" t="s">
        <v>47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42">
        <v>400</v>
      </c>
      <c r="Q26" s="6"/>
      <c r="R26" s="6"/>
      <c r="S26" s="6"/>
      <c r="T26" s="6"/>
      <c r="U26" s="23">
        <v>50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9">
        <f t="shared" si="6"/>
        <v>450000</v>
      </c>
      <c r="BA26" s="9">
        <f t="shared" si="3"/>
        <v>0</v>
      </c>
      <c r="BB26" s="9">
        <f t="shared" si="4"/>
        <v>450000</v>
      </c>
      <c r="BC26" s="1"/>
      <c r="BD26" s="1"/>
      <c r="BE26" s="41" t="s">
        <v>47</v>
      </c>
      <c r="BF26" s="40"/>
      <c r="BG26" s="40"/>
      <c r="BH26" s="40"/>
      <c r="BI26" s="38">
        <f t="shared" si="5"/>
        <v>0</v>
      </c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22" customHeight="1">
      <c r="A27" s="26"/>
      <c r="B27" s="7" t="s">
        <v>35</v>
      </c>
      <c r="C27" s="6"/>
      <c r="D27" s="6"/>
      <c r="E27" s="6"/>
      <c r="F27" s="6"/>
      <c r="G27" s="6"/>
      <c r="H27" s="6"/>
      <c r="I27" s="6"/>
      <c r="J27" s="6"/>
      <c r="K27" s="6"/>
      <c r="L27" s="42">
        <v>2000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9">
        <f t="shared" si="6"/>
        <v>2000000</v>
      </c>
      <c r="BA27" s="9">
        <f t="shared" si="3"/>
        <v>0</v>
      </c>
      <c r="BB27" s="9">
        <f t="shared" si="4"/>
        <v>2000000</v>
      </c>
      <c r="BC27" s="1"/>
      <c r="BD27" s="1"/>
      <c r="BE27" s="41" t="s">
        <v>35</v>
      </c>
      <c r="BF27" s="40"/>
      <c r="BG27" s="40"/>
      <c r="BH27" s="40"/>
      <c r="BI27" s="38">
        <f t="shared" si="5"/>
        <v>0</v>
      </c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ht="22" customHeight="1">
      <c r="A28" s="27"/>
      <c r="B28" s="7" t="s">
        <v>48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9">
        <f t="shared" si="6"/>
        <v>0</v>
      </c>
      <c r="BA28" s="9">
        <f t="shared" si="3"/>
        <v>0</v>
      </c>
      <c r="BB28" s="9">
        <f t="shared" si="4"/>
        <v>0</v>
      </c>
      <c r="BC28" s="1"/>
      <c r="BD28" s="1"/>
      <c r="BE28" s="41" t="s">
        <v>48</v>
      </c>
      <c r="BF28" s="40"/>
      <c r="BG28" s="40"/>
      <c r="BH28" s="40"/>
      <c r="BI28" s="38">
        <f t="shared" si="5"/>
        <v>0</v>
      </c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22" customHeight="1">
      <c r="A29" s="43"/>
      <c r="B29" s="7" t="s">
        <v>56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44">
        <v>350</v>
      </c>
      <c r="Z29" s="6"/>
      <c r="AA29" s="23">
        <v>100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9">
        <f t="shared" si="6"/>
        <v>450000</v>
      </c>
      <c r="BA29" s="9">
        <f t="shared" si="3"/>
        <v>0</v>
      </c>
      <c r="BB29" s="9">
        <f t="shared" si="4"/>
        <v>450000</v>
      </c>
      <c r="BC29" s="1"/>
      <c r="BD29" s="1"/>
      <c r="BE29" s="41"/>
      <c r="BF29" s="40"/>
      <c r="BG29" s="40"/>
      <c r="BH29" s="40"/>
      <c r="BI29" s="38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22" customHeight="1">
      <c r="A30" s="30"/>
      <c r="B30" s="7" t="s">
        <v>44</v>
      </c>
      <c r="C30" s="6"/>
      <c r="D30" s="6"/>
      <c r="E30" s="6"/>
      <c r="F30" s="6"/>
      <c r="G30" s="6"/>
      <c r="H30" s="6"/>
      <c r="I30" s="6"/>
      <c r="J30" s="6"/>
      <c r="K30" s="6"/>
      <c r="L30" s="42">
        <v>500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44">
        <v>50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9">
        <f t="shared" ref="AZ30" si="7">SUM(C30:AY30)*1000</f>
        <v>550000</v>
      </c>
      <c r="BA30" s="9">
        <f t="shared" si="3"/>
        <v>0</v>
      </c>
      <c r="BB30" s="9">
        <f t="shared" si="4"/>
        <v>550000</v>
      </c>
      <c r="BC30" s="1"/>
      <c r="BD30" s="1"/>
      <c r="BE30" s="41" t="s">
        <v>44</v>
      </c>
      <c r="BF30" s="40"/>
      <c r="BG30" s="40"/>
      <c r="BH30" s="40"/>
      <c r="BI30" s="38">
        <f t="shared" si="5"/>
        <v>0</v>
      </c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22" customHeight="1">
      <c r="A31" s="30"/>
      <c r="B31" s="7" t="s">
        <v>49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44">
        <v>410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9">
        <f t="shared" ref="AZ31" si="8">SUM(C31:AY31)*1000</f>
        <v>410000</v>
      </c>
      <c r="BA31" s="9">
        <f t="shared" si="3"/>
        <v>0</v>
      </c>
      <c r="BB31" s="9">
        <f t="shared" si="4"/>
        <v>410000</v>
      </c>
      <c r="BC31" s="1"/>
      <c r="BD31" s="1"/>
      <c r="BE31" s="41" t="s">
        <v>49</v>
      </c>
      <c r="BF31" s="40"/>
      <c r="BG31" s="40"/>
      <c r="BH31" s="40"/>
      <c r="BI31" s="38">
        <f t="shared" si="5"/>
        <v>0</v>
      </c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22" customHeight="1">
      <c r="A32" s="30"/>
      <c r="B32" s="7" t="s">
        <v>43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9">
        <f t="shared" ref="AZ32" si="9">SUM(C32:AY32)*1000</f>
        <v>0</v>
      </c>
      <c r="BA32" s="9">
        <f t="shared" si="3"/>
        <v>0</v>
      </c>
      <c r="BB32" s="9">
        <f t="shared" si="4"/>
        <v>0</v>
      </c>
      <c r="BC32" s="1"/>
      <c r="BD32" s="1"/>
      <c r="BE32" s="41" t="s">
        <v>43</v>
      </c>
      <c r="BF32" s="40"/>
      <c r="BG32" s="40"/>
      <c r="BH32" s="40"/>
      <c r="BI32" s="38">
        <f t="shared" si="5"/>
        <v>0</v>
      </c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22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9">
        <f>SUM(AZ3:AZ32)</f>
        <v>26130000</v>
      </c>
      <c r="BA33" s="9">
        <f>SUM(BA3:BA32)</f>
        <v>0</v>
      </c>
      <c r="BB33" s="9">
        <f t="shared" ref="BB33" si="10">SUM(BB3:BB32)</f>
        <v>26130000</v>
      </c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>
      <c r="A34" s="2"/>
      <c r="B34" s="1"/>
      <c r="C34" s="1"/>
      <c r="D34" s="4"/>
      <c r="E34" s="50" t="s">
        <v>4</v>
      </c>
      <c r="F34" s="52"/>
      <c r="G34" s="52"/>
      <c r="H34" s="52"/>
      <c r="I34" s="52"/>
      <c r="J34" s="1"/>
      <c r="K34" s="32"/>
      <c r="L34" s="47" t="s">
        <v>8</v>
      </c>
      <c r="M34" s="48"/>
      <c r="N34" s="48"/>
      <c r="O34" s="48"/>
      <c r="P34" s="48"/>
      <c r="Q34" s="1"/>
      <c r="R34" s="36"/>
      <c r="S34" s="47" t="s">
        <v>6</v>
      </c>
      <c r="T34" s="48"/>
      <c r="U34" s="48"/>
      <c r="V34" s="48"/>
      <c r="W34" s="48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>
      <c r="A35" s="2"/>
      <c r="B35" s="1"/>
      <c r="C35" s="1"/>
      <c r="D35" s="1"/>
      <c r="E35" s="1"/>
      <c r="F35" s="1"/>
      <c r="G35" s="1"/>
      <c r="H35" s="1"/>
      <c r="I35" s="1"/>
      <c r="J35" s="1"/>
      <c r="K35" s="33"/>
      <c r="L35" s="33"/>
      <c r="M35" s="33"/>
      <c r="N35" s="33"/>
      <c r="O35" s="33"/>
      <c r="P35" s="3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>
      <c r="A36" s="2"/>
      <c r="B36" s="1"/>
      <c r="C36" s="1"/>
      <c r="D36" s="3"/>
      <c r="E36" s="50" t="s">
        <v>5</v>
      </c>
      <c r="F36" s="51"/>
      <c r="G36" s="51"/>
      <c r="H36" s="51"/>
      <c r="I36" s="1"/>
      <c r="J36" s="1"/>
      <c r="K36" s="34"/>
      <c r="L36" s="47" t="s">
        <v>15</v>
      </c>
      <c r="M36" s="48"/>
      <c r="N36" s="48"/>
      <c r="O36" s="33"/>
      <c r="P36" s="33"/>
      <c r="Q36" s="1"/>
      <c r="R36" s="35"/>
      <c r="S36" s="47" t="s">
        <v>55</v>
      </c>
      <c r="T36" s="49"/>
      <c r="U36" s="49"/>
      <c r="V36" s="49"/>
      <c r="W36" s="49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>
      <c r="A37" s="2"/>
      <c r="B37" s="1"/>
      <c r="C37" s="1"/>
      <c r="D37" s="1"/>
      <c r="E37" s="1"/>
      <c r="F37" s="1"/>
      <c r="G37" s="1"/>
      <c r="H37" s="1"/>
      <c r="I37" s="1"/>
      <c r="J37" s="1"/>
      <c r="K37" s="33"/>
      <c r="L37" s="33"/>
      <c r="M37" s="33"/>
      <c r="N37" s="33"/>
      <c r="O37" s="33"/>
      <c r="P37" s="3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 t="s">
        <v>57</v>
      </c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7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7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7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7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7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7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7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7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7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7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7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7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7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</sheetData>
  <mergeCells count="6">
    <mergeCell ref="L34:P34"/>
    <mergeCell ref="L36:N36"/>
    <mergeCell ref="S34:W34"/>
    <mergeCell ref="S36:W36"/>
    <mergeCell ref="E36:H36"/>
    <mergeCell ref="E34:I34"/>
  </mergeCells>
  <phoneticPr fontId="3" type="noConversion"/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C13" sqref="C13"/>
    </sheetView>
  </sheetViews>
  <sheetFormatPr baseColWidth="10" defaultRowHeight="15" x14ac:dyDescent="0"/>
  <sheetData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5"/>
      <c r="B3" s="5"/>
      <c r="C3" s="5" t="s">
        <v>16</v>
      </c>
      <c r="D3" s="5"/>
      <c r="E3" s="5"/>
      <c r="F3" s="5"/>
      <c r="G3" s="5"/>
      <c r="H3" s="5"/>
      <c r="I3" s="5"/>
      <c r="J3" s="5"/>
      <c r="K3" s="5"/>
    </row>
    <row r="4" spans="1:11">
      <c r="A4" s="5"/>
      <c r="B4" s="5">
        <v>45</v>
      </c>
      <c r="C4" s="5">
        <v>3</v>
      </c>
      <c r="D4" s="5"/>
      <c r="E4" s="5"/>
      <c r="F4" s="5"/>
      <c r="G4" s="5"/>
      <c r="H4" s="5"/>
      <c r="I4" s="5"/>
      <c r="J4" s="5"/>
      <c r="K4" s="5"/>
    </row>
    <row r="5" spans="1:11">
      <c r="A5" s="5"/>
      <c r="B5" s="5">
        <v>46</v>
      </c>
      <c r="C5" s="5">
        <v>17</v>
      </c>
      <c r="D5" s="5"/>
      <c r="E5" s="5"/>
      <c r="F5" s="5"/>
      <c r="G5" s="5"/>
      <c r="H5" s="5"/>
      <c r="I5" s="5"/>
      <c r="J5" s="5"/>
      <c r="K5" s="5"/>
    </row>
    <row r="6" spans="1:11">
      <c r="A6" s="5"/>
      <c r="B6" s="5">
        <v>47</v>
      </c>
      <c r="C6" s="5">
        <v>393</v>
      </c>
      <c r="D6" s="5"/>
      <c r="E6" s="5"/>
      <c r="F6" s="5"/>
      <c r="G6" s="5"/>
      <c r="H6" s="5"/>
      <c r="I6" s="5"/>
      <c r="J6" s="5"/>
      <c r="K6" s="5"/>
    </row>
    <row r="7" spans="1:11">
      <c r="A7" s="5"/>
      <c r="B7" s="5">
        <v>48</v>
      </c>
      <c r="C7" s="5">
        <v>334</v>
      </c>
      <c r="D7" s="5"/>
      <c r="E7" s="5"/>
      <c r="F7" s="5"/>
      <c r="G7" s="5"/>
      <c r="H7" s="5"/>
      <c r="I7" s="5"/>
      <c r="J7" s="5"/>
      <c r="K7" s="5"/>
    </row>
    <row r="8" spans="1:11">
      <c r="A8" s="5"/>
      <c r="B8" s="5">
        <v>49</v>
      </c>
      <c r="C8" s="5">
        <v>380</v>
      </c>
      <c r="D8" s="5"/>
      <c r="E8" s="5"/>
      <c r="F8" s="5"/>
      <c r="G8" s="5"/>
      <c r="H8" s="5"/>
      <c r="I8" s="5"/>
      <c r="J8" s="5"/>
      <c r="K8" s="5"/>
    </row>
    <row r="9" spans="1:11">
      <c r="A9" s="5"/>
      <c r="B9" s="5">
        <v>50</v>
      </c>
      <c r="C9" s="5">
        <v>408</v>
      </c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19" sqref="M19"/>
    </sheetView>
  </sheetViews>
  <sheetFormatPr baseColWidth="10" defaultRowHeight="15" x14ac:dyDescent="0"/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 t="s">
        <v>17</v>
      </c>
      <c r="C2" s="5"/>
      <c r="D2" s="5"/>
      <c r="E2" s="5"/>
      <c r="F2" s="5"/>
      <c r="G2" s="5"/>
      <c r="H2" s="5"/>
      <c r="I2" s="5"/>
      <c r="J2" s="5"/>
      <c r="K2" s="5"/>
    </row>
    <row r="3" spans="1:11">
      <c r="A3" s="5">
        <v>45</v>
      </c>
      <c r="B3" s="5">
        <v>293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A4" s="5">
        <v>46</v>
      </c>
      <c r="B4" s="5">
        <v>232</v>
      </c>
      <c r="C4" s="5"/>
      <c r="D4" s="5"/>
      <c r="E4" s="5"/>
      <c r="F4" s="5"/>
      <c r="G4" s="5"/>
      <c r="H4" s="5"/>
      <c r="I4" s="5"/>
      <c r="J4" s="5"/>
      <c r="K4" s="5"/>
    </row>
    <row r="5" spans="1:11">
      <c r="A5" s="5">
        <v>47</v>
      </c>
      <c r="B5" s="5">
        <v>70</v>
      </c>
      <c r="C5" s="5"/>
      <c r="D5" s="5"/>
      <c r="E5" s="5"/>
      <c r="F5" s="5"/>
      <c r="G5" s="5"/>
      <c r="H5" s="5"/>
      <c r="I5" s="5"/>
      <c r="J5" s="5"/>
      <c r="K5" s="5"/>
    </row>
    <row r="6" spans="1:11">
      <c r="A6" s="5">
        <v>48</v>
      </c>
      <c r="B6" s="5">
        <v>74</v>
      </c>
      <c r="C6" s="5"/>
      <c r="D6" s="5"/>
      <c r="E6" s="5"/>
      <c r="F6" s="5"/>
      <c r="G6" s="5"/>
      <c r="H6" s="5"/>
      <c r="I6" s="5"/>
      <c r="J6" s="5"/>
      <c r="K6" s="5"/>
    </row>
    <row r="7" spans="1:11">
      <c r="A7" s="5">
        <v>49</v>
      </c>
      <c r="B7" s="5">
        <v>73</v>
      </c>
      <c r="C7" s="5"/>
      <c r="D7" s="5"/>
      <c r="E7" s="5"/>
      <c r="F7" s="5"/>
      <c r="G7" s="5"/>
      <c r="H7" s="5"/>
      <c r="I7" s="5"/>
      <c r="J7" s="5"/>
      <c r="K7" s="5"/>
    </row>
    <row r="8" spans="1:11">
      <c r="A8" s="5">
        <v>50</v>
      </c>
      <c r="B8" s="5">
        <v>71</v>
      </c>
      <c r="C8" s="5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workbookViewId="0">
      <selection activeCell="P21" sqref="P21"/>
    </sheetView>
  </sheetViews>
  <sheetFormatPr baseColWidth="10" defaultRowHeight="15" x14ac:dyDescent="0"/>
  <cols>
    <col min="2" max="2" width="9.5" customWidth="1"/>
    <col min="3" max="3" width="3.33203125" customWidth="1"/>
    <col min="4" max="5" width="9.5" customWidth="1"/>
    <col min="6" max="7" width="3.33203125" customWidth="1"/>
    <col min="8" max="8" width="9.5" customWidth="1"/>
    <col min="9" max="9" width="9.33203125" customWidth="1"/>
    <col min="10" max="11" width="3.33203125" customWidth="1"/>
    <col min="12" max="12" width="9.5" customWidth="1"/>
    <col min="13" max="13" width="9.33203125" customWidth="1"/>
    <col min="14" max="15" width="3.33203125" customWidth="1"/>
    <col min="16" max="16" width="9.5" customWidth="1"/>
    <col min="17" max="17" width="9.33203125" customWidth="1"/>
    <col min="18" max="19" width="3.33203125" customWidth="1"/>
    <col min="22" max="22" width="3.33203125" customWidth="1"/>
  </cols>
  <sheetData>
    <row r="1" spans="1:2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5"/>
      <c r="B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" customHeight="1">
      <c r="A3" s="5"/>
      <c r="B3" s="5"/>
      <c r="C3" s="5"/>
      <c r="D3" s="5"/>
      <c r="E3" s="5"/>
      <c r="F3" s="5"/>
      <c r="G3" s="5"/>
      <c r="H3" s="57" t="s">
        <v>0</v>
      </c>
      <c r="I3" s="58"/>
      <c r="J3" s="5"/>
      <c r="K3" s="5"/>
      <c r="L3" s="5"/>
      <c r="M3" s="5"/>
      <c r="N3" s="5"/>
      <c r="O3" s="5"/>
      <c r="P3" s="57" t="s">
        <v>1</v>
      </c>
      <c r="Q3" s="58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" customHeight="1">
      <c r="A4" s="5"/>
      <c r="B4" s="5"/>
      <c r="C4" s="5"/>
      <c r="D4" s="5"/>
      <c r="E4" s="5"/>
      <c r="F4" s="5"/>
      <c r="G4" s="5"/>
      <c r="H4" s="59"/>
      <c r="I4" s="60"/>
      <c r="J4" s="13"/>
      <c r="K4" s="13"/>
      <c r="L4" s="13"/>
      <c r="M4" s="11"/>
      <c r="N4" s="13"/>
      <c r="O4" s="13"/>
      <c r="P4" s="59"/>
      <c r="Q4" s="60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6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5"/>
      <c r="M5" s="12"/>
      <c r="N5" s="5"/>
      <c r="O5" s="5"/>
      <c r="P5" s="15"/>
      <c r="Q5" s="1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" customHeight="1">
      <c r="A6" s="5"/>
      <c r="B6" s="5"/>
      <c r="C6" s="5"/>
      <c r="D6" s="5"/>
      <c r="E6" s="5"/>
      <c r="F6" s="5"/>
      <c r="G6" s="5"/>
      <c r="H6" s="65" t="s">
        <v>27</v>
      </c>
      <c r="I6" s="65"/>
      <c r="J6" s="21"/>
      <c r="K6" s="5"/>
      <c r="L6" s="15"/>
      <c r="M6" s="12"/>
      <c r="N6" s="5"/>
      <c r="O6" s="5"/>
      <c r="P6" s="66" t="s">
        <v>28</v>
      </c>
      <c r="Q6" s="66"/>
      <c r="R6" s="21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2"/>
      <c r="N8" s="5"/>
      <c r="O8" s="5"/>
      <c r="P8" s="5"/>
      <c r="Q8" s="5"/>
      <c r="R8" s="5"/>
      <c r="S8" s="5"/>
      <c r="T8" s="5"/>
      <c r="U8" s="15"/>
      <c r="V8" s="15"/>
      <c r="W8" s="15"/>
      <c r="X8" s="5"/>
      <c r="Y8" s="5"/>
      <c r="Z8" s="5"/>
      <c r="AA8" s="5"/>
      <c r="AB8" s="5"/>
    </row>
    <row r="9" spans="1:28">
      <c r="A9" s="5"/>
      <c r="B9" s="5"/>
      <c r="C9" s="5"/>
      <c r="D9" s="18"/>
      <c r="E9" s="16"/>
      <c r="F9" s="13"/>
      <c r="G9" s="13"/>
      <c r="H9" s="16"/>
      <c r="I9" s="17"/>
      <c r="J9" s="13"/>
      <c r="K9" s="13"/>
      <c r="L9" s="13"/>
      <c r="M9" s="11"/>
      <c r="N9" s="13"/>
      <c r="O9" s="13"/>
      <c r="P9" s="13"/>
      <c r="Q9" s="11"/>
      <c r="R9" s="13"/>
      <c r="S9" s="13"/>
      <c r="T9" s="19"/>
      <c r="U9" s="20"/>
      <c r="V9" s="15"/>
      <c r="W9" s="15"/>
      <c r="X9" s="5"/>
      <c r="Y9" s="5"/>
      <c r="Z9" s="5"/>
      <c r="AA9" s="5"/>
      <c r="AB9" s="5"/>
    </row>
    <row r="10" spans="1:28" ht="15" customHeight="1">
      <c r="A10" s="5"/>
      <c r="B10" s="5"/>
      <c r="C10" s="5"/>
      <c r="D10" s="53" t="s">
        <v>9</v>
      </c>
      <c r="E10" s="54"/>
      <c r="F10" s="5"/>
      <c r="G10" s="5"/>
      <c r="H10" s="53" t="s">
        <v>2</v>
      </c>
      <c r="I10" s="67"/>
      <c r="J10" s="5"/>
      <c r="K10" s="5"/>
      <c r="L10" s="61" t="s">
        <v>7</v>
      </c>
      <c r="M10" s="62"/>
      <c r="N10" s="5"/>
      <c r="O10" s="5"/>
      <c r="P10" s="61" t="s">
        <v>11</v>
      </c>
      <c r="Q10" s="62"/>
      <c r="R10" s="5"/>
      <c r="S10" s="5"/>
      <c r="T10" s="53" t="s">
        <v>3</v>
      </c>
      <c r="U10" s="54"/>
      <c r="V10" s="5"/>
      <c r="W10" s="5"/>
      <c r="X10" s="5"/>
      <c r="Y10" s="5"/>
      <c r="Z10" s="5"/>
      <c r="AA10" s="5"/>
      <c r="AB10" s="5"/>
    </row>
    <row r="11" spans="1:28" ht="15" customHeight="1">
      <c r="A11" s="5"/>
      <c r="B11" s="5"/>
      <c r="C11" s="5"/>
      <c r="D11" s="55"/>
      <c r="E11" s="56"/>
      <c r="F11" s="5"/>
      <c r="G11" s="5"/>
      <c r="H11" s="68"/>
      <c r="I11" s="69"/>
      <c r="J11" s="5"/>
      <c r="K11" s="5"/>
      <c r="L11" s="63"/>
      <c r="M11" s="64"/>
      <c r="N11" s="5"/>
      <c r="O11" s="5"/>
      <c r="P11" s="63"/>
      <c r="Q11" s="64"/>
      <c r="R11" s="5"/>
      <c r="S11" s="5"/>
      <c r="T11" s="55"/>
      <c r="U11" s="56"/>
      <c r="V11" s="5"/>
      <c r="W11" s="5"/>
      <c r="X11" s="5"/>
      <c r="Y11" s="5"/>
      <c r="Z11" s="5"/>
      <c r="AA11" s="5"/>
      <c r="AB11" s="5"/>
    </row>
    <row r="12" spans="1:28" ht="6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5"/>
      <c r="Q12" s="1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" customHeight="1">
      <c r="A13" s="5"/>
      <c r="B13" s="5"/>
      <c r="C13" s="65" t="s">
        <v>36</v>
      </c>
      <c r="D13" s="65"/>
      <c r="E13" s="65"/>
      <c r="F13" s="65"/>
      <c r="G13" s="22"/>
      <c r="H13" s="65" t="s">
        <v>30</v>
      </c>
      <c r="I13" s="65"/>
      <c r="J13" s="5"/>
      <c r="K13" s="65" t="s">
        <v>37</v>
      </c>
      <c r="L13" s="65"/>
      <c r="M13" s="65"/>
      <c r="N13" s="65"/>
      <c r="O13" s="65" t="s">
        <v>31</v>
      </c>
      <c r="P13" s="65"/>
      <c r="Q13" s="65"/>
      <c r="R13" s="65"/>
      <c r="S13" s="65" t="s">
        <v>34</v>
      </c>
      <c r="T13" s="65"/>
      <c r="U13" s="65"/>
      <c r="V13" s="65"/>
      <c r="W13" s="5"/>
      <c r="X13" s="5"/>
      <c r="Y13" s="5"/>
      <c r="Z13" s="5"/>
      <c r="AA13" s="5"/>
      <c r="AB13" s="5"/>
    </row>
    <row r="14" spans="1:28" ht="15" customHeight="1">
      <c r="A14" s="5"/>
      <c r="B14" s="5"/>
      <c r="C14" s="5"/>
      <c r="D14" s="65" t="s">
        <v>40</v>
      </c>
      <c r="E14" s="65"/>
      <c r="F14" s="5"/>
      <c r="G14" s="5"/>
      <c r="H14" s="5"/>
      <c r="I14" s="5"/>
      <c r="J14" s="5"/>
      <c r="K14" s="5"/>
      <c r="L14" s="65" t="s">
        <v>38</v>
      </c>
      <c r="M14" s="65"/>
      <c r="N14" s="5"/>
      <c r="O14" s="5"/>
      <c r="P14" s="5"/>
      <c r="Q14" s="5"/>
      <c r="R14" s="5"/>
      <c r="S14" s="5"/>
      <c r="T14" s="65" t="s">
        <v>39</v>
      </c>
      <c r="U14" s="65"/>
      <c r="V14" s="5"/>
      <c r="W14" s="5"/>
      <c r="X14" s="5"/>
      <c r="Y14" s="5"/>
      <c r="Z14" s="5"/>
      <c r="AA14" s="5"/>
      <c r="AB14" s="5"/>
    </row>
    <row r="15" spans="1:28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" customHeight="1">
      <c r="A16" s="5"/>
      <c r="B16" s="5"/>
      <c r="C16" s="5"/>
      <c r="D16" s="5"/>
      <c r="E16" s="5"/>
      <c r="F16" s="5"/>
      <c r="G16" s="5"/>
      <c r="H16" s="74" t="s">
        <v>32</v>
      </c>
      <c r="I16" s="75"/>
      <c r="J16" s="5"/>
      <c r="K16" s="5"/>
      <c r="L16" s="74" t="s">
        <v>11</v>
      </c>
      <c r="M16" s="75"/>
      <c r="N16" s="5"/>
      <c r="O16" s="5"/>
      <c r="P16" s="74" t="s">
        <v>19</v>
      </c>
      <c r="Q16" s="7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" customHeight="1">
      <c r="A17" s="5"/>
      <c r="B17" s="5"/>
      <c r="C17" s="5"/>
      <c r="D17" s="5"/>
      <c r="E17" s="5"/>
      <c r="F17" s="5"/>
      <c r="G17" s="5"/>
      <c r="H17" s="76"/>
      <c r="I17" s="77"/>
      <c r="J17" s="5"/>
      <c r="K17" s="5"/>
      <c r="L17" s="76"/>
      <c r="M17" s="77"/>
      <c r="N17" s="5"/>
      <c r="O17" s="5"/>
      <c r="P17" s="76"/>
      <c r="Q17" s="7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5"/>
      <c r="Q18" s="1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>
      <c r="A19" s="5"/>
      <c r="B19" s="5"/>
      <c r="C19" s="5"/>
      <c r="D19" s="5"/>
      <c r="E19" s="5"/>
      <c r="F19" s="5"/>
      <c r="G19" s="5"/>
      <c r="H19" s="65" t="s">
        <v>41</v>
      </c>
      <c r="I19" s="65"/>
      <c r="J19" s="5"/>
      <c r="K19" s="5"/>
      <c r="L19" s="65" t="s">
        <v>42</v>
      </c>
      <c r="M19" s="65"/>
      <c r="N19" s="5"/>
      <c r="O19" s="5"/>
      <c r="P19" s="65" t="s">
        <v>41</v>
      </c>
      <c r="Q19" s="65"/>
      <c r="R19" s="22"/>
      <c r="S19" s="22"/>
      <c r="T19" s="22"/>
      <c r="U19" s="5"/>
      <c r="V19" s="5"/>
      <c r="W19" s="5"/>
      <c r="X19" s="5"/>
      <c r="Y19" s="5"/>
      <c r="Z19" s="5"/>
      <c r="AA19" s="5"/>
      <c r="AB19" s="5"/>
    </row>
    <row r="20" spans="1:28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70" t="s">
        <v>3</v>
      </c>
      <c r="M21" s="71"/>
      <c r="N21" s="5"/>
      <c r="O21" s="5"/>
      <c r="P21" s="14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72"/>
      <c r="M22" s="73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6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5"/>
      <c r="Q23" s="1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65" t="s">
        <v>29</v>
      </c>
      <c r="M24" s="6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</sheetData>
  <mergeCells count="25">
    <mergeCell ref="L21:M22"/>
    <mergeCell ref="L24:M24"/>
    <mergeCell ref="L19:M19"/>
    <mergeCell ref="O13:R13"/>
    <mergeCell ref="C13:F13"/>
    <mergeCell ref="D14:E14"/>
    <mergeCell ref="H16:I17"/>
    <mergeCell ref="H19:I19"/>
    <mergeCell ref="L16:M17"/>
    <mergeCell ref="P16:Q17"/>
    <mergeCell ref="P19:Q19"/>
    <mergeCell ref="S13:V13"/>
    <mergeCell ref="K13:N13"/>
    <mergeCell ref="H13:I13"/>
    <mergeCell ref="T14:U14"/>
    <mergeCell ref="L14:M14"/>
    <mergeCell ref="D10:E11"/>
    <mergeCell ref="P3:Q4"/>
    <mergeCell ref="P10:Q11"/>
    <mergeCell ref="T10:U11"/>
    <mergeCell ref="H6:I6"/>
    <mergeCell ref="P6:Q6"/>
    <mergeCell ref="H3:I4"/>
    <mergeCell ref="L10:M11"/>
    <mergeCell ref="H10:I1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Feuil5</vt:lpstr>
      <vt:lpstr>Feuil6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2012-11-06T19:49:30Z</dcterms:modified>
</cp:coreProperties>
</file>