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40" yWindow="240" windowWidth="25360" windowHeight="1332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1" l="1"/>
  <c r="D2" i="1"/>
  <c r="F2" i="1"/>
  <c r="C3" i="1"/>
  <c r="D3" i="1"/>
  <c r="F3" i="1"/>
  <c r="C4" i="1"/>
  <c r="D4" i="1"/>
  <c r="F4" i="1"/>
  <c r="C5" i="1"/>
  <c r="D5" i="1"/>
  <c r="F5" i="1"/>
  <c r="C6" i="1"/>
  <c r="D6" i="1"/>
  <c r="E6" i="1"/>
  <c r="F6" i="1"/>
  <c r="C7" i="1"/>
  <c r="D7" i="1"/>
  <c r="F7" i="1"/>
  <c r="C8" i="1"/>
  <c r="D8" i="1"/>
  <c r="E8" i="1"/>
  <c r="F8" i="1"/>
  <c r="D10" i="1"/>
  <c r="F10" i="1"/>
  <c r="C9" i="1"/>
  <c r="D9" i="1"/>
  <c r="E9" i="1"/>
  <c r="F9" i="1"/>
  <c r="C11" i="1"/>
  <c r="D11" i="1"/>
  <c r="E11" i="1"/>
  <c r="F11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F16" i="1"/>
  <c r="C18" i="1"/>
  <c r="F18" i="1"/>
  <c r="C19" i="1"/>
  <c r="D19" i="1"/>
  <c r="F19" i="1"/>
  <c r="C20" i="1"/>
  <c r="D20" i="1"/>
  <c r="F20" i="1"/>
  <c r="C21" i="1"/>
  <c r="D21" i="1"/>
  <c r="E21" i="1"/>
  <c r="F21" i="1"/>
  <c r="C22" i="1"/>
  <c r="D22" i="1"/>
  <c r="F22" i="1"/>
  <c r="C23" i="1"/>
  <c r="D23" i="1"/>
  <c r="E23" i="1"/>
  <c r="F23" i="1"/>
  <c r="C24" i="1"/>
  <c r="E24" i="1"/>
  <c r="F24" i="1"/>
  <c r="C25" i="1"/>
  <c r="D25" i="1"/>
  <c r="E25" i="1"/>
  <c r="F25" i="1"/>
  <c r="F26" i="1"/>
  <c r="F28" i="1"/>
  <c r="I2" i="1"/>
  <c r="J2" i="1"/>
  <c r="L2" i="1"/>
  <c r="I3" i="1"/>
  <c r="J3" i="1"/>
  <c r="L3" i="1"/>
  <c r="I4" i="1"/>
  <c r="J4" i="1"/>
  <c r="L4" i="1"/>
  <c r="I5" i="1"/>
  <c r="J5" i="1"/>
  <c r="L5" i="1"/>
  <c r="I6" i="1"/>
  <c r="J6" i="1"/>
  <c r="K6" i="1"/>
  <c r="L6" i="1"/>
  <c r="I7" i="1"/>
  <c r="J7" i="1"/>
  <c r="L7" i="1"/>
  <c r="I8" i="1"/>
  <c r="J8" i="1"/>
  <c r="K8" i="1"/>
  <c r="L8" i="1"/>
  <c r="J10" i="1"/>
  <c r="L10" i="1"/>
  <c r="I9" i="1"/>
  <c r="J9" i="1"/>
  <c r="K9" i="1"/>
  <c r="L9" i="1"/>
  <c r="I11" i="1"/>
  <c r="J11" i="1"/>
  <c r="K11" i="1"/>
  <c r="L11" i="1"/>
  <c r="J12" i="1"/>
  <c r="K12" i="1"/>
  <c r="L12" i="1"/>
  <c r="I13" i="1"/>
  <c r="J13" i="1"/>
  <c r="K13" i="1"/>
  <c r="L13" i="1"/>
  <c r="I14" i="1"/>
  <c r="J14" i="1"/>
  <c r="K14" i="1"/>
  <c r="L14" i="1"/>
  <c r="I15" i="1"/>
  <c r="J15" i="1"/>
  <c r="K15" i="1"/>
  <c r="L15" i="1"/>
  <c r="L16" i="1"/>
  <c r="I18" i="1"/>
  <c r="L18" i="1"/>
  <c r="I19" i="1"/>
  <c r="J19" i="1"/>
  <c r="L19" i="1"/>
  <c r="I20" i="1"/>
  <c r="J20" i="1"/>
  <c r="L20" i="1"/>
  <c r="I21" i="1"/>
  <c r="J21" i="1"/>
  <c r="K21" i="1"/>
  <c r="L21" i="1"/>
  <c r="I22" i="1"/>
  <c r="J22" i="1"/>
  <c r="L22" i="1"/>
  <c r="I23" i="1"/>
  <c r="J23" i="1"/>
  <c r="K23" i="1"/>
  <c r="L23" i="1"/>
  <c r="I24" i="1"/>
  <c r="K24" i="1"/>
  <c r="L24" i="1"/>
  <c r="I25" i="1"/>
  <c r="J25" i="1"/>
  <c r="K25" i="1"/>
  <c r="L25" i="1"/>
  <c r="L26" i="1"/>
  <c r="L28" i="1"/>
  <c r="O28" i="1"/>
  <c r="K16" i="1"/>
  <c r="K26" i="1"/>
  <c r="K28" i="1"/>
  <c r="J16" i="1"/>
  <c r="J26" i="1"/>
  <c r="J28" i="1"/>
  <c r="I16" i="1"/>
  <c r="I26" i="1"/>
  <c r="I28" i="1"/>
  <c r="H16" i="1"/>
  <c r="H26" i="1"/>
  <c r="H28" i="1"/>
  <c r="E16" i="1"/>
  <c r="E26" i="1"/>
  <c r="E28" i="1"/>
  <c r="D16" i="1"/>
  <c r="D26" i="1"/>
  <c r="D28" i="1"/>
  <c r="C16" i="1"/>
  <c r="C26" i="1"/>
  <c r="C28" i="1"/>
  <c r="B16" i="1"/>
  <c r="B26" i="1"/>
  <c r="B28" i="1"/>
</calcChain>
</file>

<file path=xl/sharedStrings.xml><?xml version="1.0" encoding="utf-8"?>
<sst xmlns="http://schemas.openxmlformats.org/spreadsheetml/2006/main" count="39" uniqueCount="32">
  <si>
    <t>Les vaisseaux</t>
  </si>
  <si>
    <t>Nb de vaisseaux</t>
  </si>
  <si>
    <t>Métal</t>
  </si>
  <si>
    <t>Cristal</t>
  </si>
  <si>
    <t>Deutérium</t>
  </si>
  <si>
    <t>Points</t>
  </si>
  <si>
    <t>P.transporteur</t>
  </si>
  <si>
    <t>G.transporteur</t>
  </si>
  <si>
    <t>Chasseur léger</t>
  </si>
  <si>
    <t>Chasseur lourd</t>
  </si>
  <si>
    <t>Croiseur</t>
  </si>
  <si>
    <t>V.B</t>
  </si>
  <si>
    <t>V colonisation</t>
  </si>
  <si>
    <t>Recycleur</t>
  </si>
  <si>
    <t>Sonde</t>
  </si>
  <si>
    <t>Bonbardier</t>
  </si>
  <si>
    <t>Satelite</t>
  </si>
  <si>
    <t>Destructeur</t>
  </si>
  <si>
    <t xml:space="preserve">Traqueur </t>
  </si>
  <si>
    <t>E.D.L.M</t>
  </si>
  <si>
    <t>TOTAL</t>
  </si>
  <si>
    <t>Défense</t>
  </si>
  <si>
    <t>L.misile</t>
  </si>
  <si>
    <t>Laser légère</t>
  </si>
  <si>
    <t>Laser lourd</t>
  </si>
  <si>
    <t>Canon gauss</t>
  </si>
  <si>
    <t>Artillerie ions</t>
  </si>
  <si>
    <t>Lanceur plasma</t>
  </si>
  <si>
    <t>Misile d'interception</t>
  </si>
  <si>
    <t>Misile interplanétaire</t>
  </si>
  <si>
    <t>TOTAL des TOTAL</t>
  </si>
  <si>
    <t>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</si>
</sst>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FF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 tint="4.9989318521683403E-2"/>
      <name val="Calibri"/>
      <scheme val="minor"/>
    </font>
    <font>
      <b/>
      <sz val="11"/>
      <color theme="0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1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4" fillId="2" borderId="1" xfId="0" applyFont="1" applyFill="1" applyBorder="1"/>
    <xf numFmtId="3" fontId="8" fillId="2" borderId="1" xfId="0" applyNumberFormat="1" applyFont="1" applyFill="1" applyBorder="1"/>
    <xf numFmtId="3" fontId="5" fillId="2" borderId="1" xfId="0" applyNumberFormat="1" applyFont="1" applyFill="1" applyBorder="1"/>
    <xf numFmtId="3" fontId="6" fillId="2" borderId="1" xfId="0" applyNumberFormat="1" applyFont="1" applyFill="1" applyBorder="1"/>
    <xf numFmtId="3" fontId="7" fillId="2" borderId="2" xfId="0" applyNumberFormat="1" applyFont="1" applyFill="1" applyBorder="1"/>
    <xf numFmtId="3" fontId="0" fillId="2" borderId="1" xfId="0" applyNumberFormat="1" applyFill="1" applyBorder="1" applyAlignment="1">
      <alignment horizontal="center"/>
    </xf>
    <xf numFmtId="3" fontId="8" fillId="3" borderId="1" xfId="0" applyNumberFormat="1" applyFont="1" applyFill="1" applyBorder="1"/>
    <xf numFmtId="3" fontId="5" fillId="3" borderId="1" xfId="0" applyNumberFormat="1" applyFont="1" applyFill="1" applyBorder="1"/>
    <xf numFmtId="3" fontId="6" fillId="3" borderId="1" xfId="0" applyNumberFormat="1" applyFont="1" applyFill="1" applyBorder="1"/>
    <xf numFmtId="3" fontId="7" fillId="3" borderId="2" xfId="0" applyNumberFormat="1" applyFont="1" applyFill="1" applyBorder="1"/>
    <xf numFmtId="3" fontId="0" fillId="3" borderId="1" xfId="0" applyNumberFormat="1" applyFill="1" applyBorder="1" applyAlignment="1">
      <alignment horizontal="center"/>
    </xf>
    <xf numFmtId="3" fontId="0" fillId="2" borderId="1" xfId="0" applyNumberFormat="1" applyFill="1" applyBorder="1"/>
    <xf numFmtId="3" fontId="0" fillId="2" borderId="2" xfId="0" applyNumberFormat="1" applyFill="1" applyBorder="1"/>
    <xf numFmtId="3" fontId="9" fillId="2" borderId="1" xfId="0" applyNumberFormat="1" applyFont="1" applyFill="1" applyBorder="1"/>
    <xf numFmtId="3" fontId="9" fillId="3" borderId="1" xfId="0" applyNumberFormat="1" applyFont="1" applyFill="1" applyBorder="1"/>
    <xf numFmtId="3" fontId="0" fillId="3" borderId="1" xfId="0" applyNumberFormat="1" applyFill="1" applyBorder="1"/>
    <xf numFmtId="3" fontId="0" fillId="3" borderId="2" xfId="0" applyNumberFormat="1" applyFill="1" applyBorder="1"/>
    <xf numFmtId="0" fontId="2" fillId="0" borderId="3" xfId="0" applyFont="1" applyBorder="1"/>
    <xf numFmtId="0" fontId="4" fillId="3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1" xfId="0" applyFont="1" applyFill="1" applyBorder="1" applyAlignment="1">
      <alignment horizontal="center"/>
    </xf>
    <xf numFmtId="0" fontId="4" fillId="3" borderId="4" xfId="0" applyFont="1" applyFill="1" applyBorder="1"/>
    <xf numFmtId="3" fontId="8" fillId="3" borderId="4" xfId="0" applyNumberFormat="1" applyFont="1" applyFill="1" applyBorder="1"/>
    <xf numFmtId="3" fontId="5" fillId="3" borderId="4" xfId="0" applyNumberFormat="1" applyFont="1" applyFill="1" applyBorder="1"/>
    <xf numFmtId="3" fontId="6" fillId="3" borderId="4" xfId="0" applyNumberFormat="1" applyFont="1" applyFill="1" applyBorder="1"/>
    <xf numFmtId="3" fontId="7" fillId="3" borderId="5" xfId="0" applyNumberFormat="1" applyFont="1" applyFill="1" applyBorder="1"/>
    <xf numFmtId="3" fontId="0" fillId="3" borderId="4" xfId="0" applyNumberFormat="1" applyFill="1" applyBorder="1" applyAlignment="1">
      <alignment horizontal="center"/>
    </xf>
    <xf numFmtId="0" fontId="3" fillId="2" borderId="6" xfId="0" applyFont="1" applyFill="1" applyBorder="1"/>
    <xf numFmtId="3" fontId="9" fillId="2" borderId="6" xfId="0" applyNumberFormat="1" applyFont="1" applyFill="1" applyBorder="1"/>
    <xf numFmtId="3" fontId="0" fillId="2" borderId="6" xfId="0" applyNumberFormat="1" applyFill="1" applyBorder="1"/>
    <xf numFmtId="3" fontId="0" fillId="2" borderId="7" xfId="0" applyNumberFormat="1" applyFill="1" applyBorder="1"/>
    <xf numFmtId="3" fontId="0" fillId="2" borderId="6" xfId="0" applyNumberFormat="1" applyFill="1" applyBorder="1" applyAlignment="1">
      <alignment horizontal="center"/>
    </xf>
    <xf numFmtId="0" fontId="1" fillId="2" borderId="3" xfId="0" applyFont="1" applyFill="1" applyBorder="1"/>
    <xf numFmtId="3" fontId="2" fillId="2" borderId="3" xfId="0" applyNumberFormat="1" applyFont="1" applyFill="1" applyBorder="1"/>
    <xf numFmtId="3" fontId="2" fillId="2" borderId="3" xfId="0" applyNumberFormat="1" applyFont="1" applyFill="1" applyBorder="1" applyAlignment="1">
      <alignment horizontal="center"/>
    </xf>
    <xf numFmtId="0" fontId="1" fillId="4" borderId="3" xfId="0" applyFont="1" applyFill="1" applyBorder="1"/>
    <xf numFmtId="3" fontId="13" fillId="4" borderId="3" xfId="0" applyNumberFormat="1" applyFont="1" applyFill="1" applyBorder="1" applyAlignment="1">
      <alignment horizontal="center"/>
    </xf>
    <xf numFmtId="3" fontId="2" fillId="4" borderId="3" xfId="0" applyNumberFormat="1" applyFont="1" applyFill="1" applyBorder="1"/>
    <xf numFmtId="0" fontId="3" fillId="3" borderId="4" xfId="0" applyFont="1" applyFill="1" applyBorder="1"/>
    <xf numFmtId="3" fontId="9" fillId="3" borderId="4" xfId="0" applyNumberFormat="1" applyFont="1" applyFill="1" applyBorder="1"/>
    <xf numFmtId="3" fontId="0" fillId="3" borderId="4" xfId="0" applyNumberFormat="1" applyFill="1" applyBorder="1"/>
    <xf numFmtId="3" fontId="0" fillId="3" borderId="5" xfId="0" applyNumberFormat="1" applyFill="1" applyBorder="1"/>
    <xf numFmtId="0" fontId="13" fillId="2" borderId="3" xfId="0" applyFont="1" applyFill="1" applyBorder="1"/>
    <xf numFmtId="3" fontId="14" fillId="2" borderId="3" xfId="0" applyNumberFormat="1" applyFont="1" applyFill="1" applyBorder="1"/>
    <xf numFmtId="3" fontId="14" fillId="2" borderId="3" xfId="0" applyNumberFormat="1" applyFont="1" applyFill="1" applyBorder="1" applyAlignment="1">
      <alignment horizontal="center"/>
    </xf>
    <xf numFmtId="0" fontId="2" fillId="4" borderId="3" xfId="0" applyFont="1" applyFill="1" applyBorder="1"/>
    <xf numFmtId="0" fontId="2" fillId="5" borderId="3" xfId="0" applyFont="1" applyFill="1" applyBorder="1"/>
    <xf numFmtId="3" fontId="2" fillId="5" borderId="3" xfId="0" applyNumberFormat="1" applyFont="1" applyFill="1" applyBorder="1"/>
    <xf numFmtId="3" fontId="2" fillId="5" borderId="3" xfId="0" applyNumberFormat="1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 vertical="center"/>
    </xf>
    <xf numFmtId="2" fontId="2" fillId="6" borderId="3" xfId="0" applyNumberFormat="1" applyFont="1" applyFill="1" applyBorder="1" applyAlignment="1">
      <alignment horizontal="center"/>
    </xf>
  </cellXfs>
  <cellStyles count="1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P20" sqref="P20"/>
    </sheetView>
  </sheetViews>
  <sheetFormatPr baseColWidth="10" defaultRowHeight="15" x14ac:dyDescent="0"/>
  <cols>
    <col min="1" max="1" width="18.6640625" bestFit="1" customWidth="1"/>
    <col min="2" max="2" width="13.1640625" bestFit="1" customWidth="1"/>
    <col min="3" max="5" width="0" hidden="1" customWidth="1"/>
    <col min="8" max="8" width="13.1640625" bestFit="1" customWidth="1"/>
    <col min="9" max="9" width="9.1640625" hidden="1" customWidth="1"/>
    <col min="10" max="10" width="12.6640625" hidden="1" customWidth="1"/>
    <col min="11" max="11" width="0" hidden="1" customWidth="1"/>
    <col min="15" max="15" width="13.6640625" customWidth="1"/>
  </cols>
  <sheetData>
    <row r="1" spans="1:13">
      <c r="A1" s="22" t="s">
        <v>0</v>
      </c>
      <c r="B1" s="22" t="s">
        <v>1</v>
      </c>
      <c r="C1" s="22" t="s">
        <v>2</v>
      </c>
      <c r="D1" s="22" t="s">
        <v>3</v>
      </c>
      <c r="E1" s="23" t="s">
        <v>4</v>
      </c>
      <c r="F1" s="24" t="s">
        <v>5</v>
      </c>
      <c r="G1" s="24"/>
      <c r="H1" s="22" t="s">
        <v>1</v>
      </c>
      <c r="I1" s="22" t="s">
        <v>2</v>
      </c>
      <c r="J1" s="22" t="s">
        <v>3</v>
      </c>
      <c r="K1" s="23" t="s">
        <v>4</v>
      </c>
      <c r="L1" s="24" t="s">
        <v>5</v>
      </c>
      <c r="M1" s="24"/>
    </row>
    <row r="2" spans="1:13">
      <c r="A2" s="1" t="s">
        <v>6</v>
      </c>
      <c r="B2" s="2">
        <v>0</v>
      </c>
      <c r="C2" s="3">
        <f>2000*B2</f>
        <v>0</v>
      </c>
      <c r="D2" s="4">
        <f>2000*B2</f>
        <v>0</v>
      </c>
      <c r="E2" s="5">
        <v>0</v>
      </c>
      <c r="F2" s="6">
        <f>(C2+D2+E2)/1000</f>
        <v>0</v>
      </c>
      <c r="G2" s="6"/>
      <c r="H2" s="2">
        <v>0</v>
      </c>
      <c r="I2" s="3">
        <f>2000*H2</f>
        <v>0</v>
      </c>
      <c r="J2" s="4">
        <f>2000*H2</f>
        <v>0</v>
      </c>
      <c r="K2" s="5">
        <v>0</v>
      </c>
      <c r="L2" s="6">
        <f>(I2+J2+K2)/1000</f>
        <v>0</v>
      </c>
      <c r="M2" s="6"/>
    </row>
    <row r="3" spans="1:13">
      <c r="A3" s="19" t="s">
        <v>7</v>
      </c>
      <c r="B3" s="7">
        <v>0</v>
      </c>
      <c r="C3" s="8">
        <f>6000*B3</f>
        <v>0</v>
      </c>
      <c r="D3" s="9">
        <f>6000*B3</f>
        <v>0</v>
      </c>
      <c r="E3" s="10">
        <v>0</v>
      </c>
      <c r="F3" s="11">
        <f t="shared" ref="F3:F15" si="0">(C3+D3+E3)/1000</f>
        <v>0</v>
      </c>
      <c r="G3" s="11"/>
      <c r="H3" s="7">
        <v>0</v>
      </c>
      <c r="I3" s="8">
        <f>6000*H3</f>
        <v>0</v>
      </c>
      <c r="J3" s="9">
        <f>6000*H3</f>
        <v>0</v>
      </c>
      <c r="K3" s="10">
        <v>0</v>
      </c>
      <c r="L3" s="11">
        <f>(I3+J3+K3)/1000</f>
        <v>0</v>
      </c>
      <c r="M3" s="11"/>
    </row>
    <row r="4" spans="1:13">
      <c r="A4" s="1" t="s">
        <v>8</v>
      </c>
      <c r="B4" s="2">
        <v>0</v>
      </c>
      <c r="C4" s="3">
        <f>3000*B4</f>
        <v>0</v>
      </c>
      <c r="D4" s="4">
        <f>1000*B4</f>
        <v>0</v>
      </c>
      <c r="E4" s="5">
        <v>0</v>
      </c>
      <c r="F4" s="6">
        <f t="shared" si="0"/>
        <v>0</v>
      </c>
      <c r="G4" s="6"/>
      <c r="H4" s="2">
        <v>0</v>
      </c>
      <c r="I4" s="3">
        <f>3000*H4</f>
        <v>0</v>
      </c>
      <c r="J4" s="4">
        <f>1000*H4</f>
        <v>0</v>
      </c>
      <c r="K4" s="5">
        <v>0</v>
      </c>
      <c r="L4" s="6">
        <f>(I4+J4+K4)/1000</f>
        <v>0</v>
      </c>
      <c r="M4" s="6"/>
    </row>
    <row r="5" spans="1:13">
      <c r="A5" s="19" t="s">
        <v>9</v>
      </c>
      <c r="B5" s="7">
        <v>0</v>
      </c>
      <c r="C5" s="8">
        <f>6000*B5</f>
        <v>0</v>
      </c>
      <c r="D5" s="9">
        <f>4000*B5</f>
        <v>0</v>
      </c>
      <c r="E5" s="10">
        <v>0</v>
      </c>
      <c r="F5" s="11">
        <f t="shared" si="0"/>
        <v>0</v>
      </c>
      <c r="G5" s="11"/>
      <c r="H5" s="7">
        <v>0</v>
      </c>
      <c r="I5" s="8">
        <f>6000*H5</f>
        <v>0</v>
      </c>
      <c r="J5" s="9">
        <f>4000*H5</f>
        <v>0</v>
      </c>
      <c r="K5" s="10">
        <v>0</v>
      </c>
      <c r="L5" s="11">
        <f>(I5+J5+K5)/1000</f>
        <v>0</v>
      </c>
      <c r="M5" s="11"/>
    </row>
    <row r="6" spans="1:13">
      <c r="A6" s="1" t="s">
        <v>10</v>
      </c>
      <c r="B6" s="2">
        <v>0</v>
      </c>
      <c r="C6" s="3">
        <f>20000*B6</f>
        <v>0</v>
      </c>
      <c r="D6" s="4">
        <f>7000*B6</f>
        <v>0</v>
      </c>
      <c r="E6" s="5">
        <f>2000*B6</f>
        <v>0</v>
      </c>
      <c r="F6" s="6">
        <f t="shared" si="0"/>
        <v>0</v>
      </c>
      <c r="G6" s="6"/>
      <c r="H6" s="2">
        <v>0</v>
      </c>
      <c r="I6" s="3">
        <f>20000*H6</f>
        <v>0</v>
      </c>
      <c r="J6" s="4">
        <f>7000*H6</f>
        <v>0</v>
      </c>
      <c r="K6" s="5">
        <f>2000*H6</f>
        <v>0</v>
      </c>
      <c r="L6" s="6">
        <f>(I6+J6+K6)/1000</f>
        <v>0</v>
      </c>
      <c r="M6" s="6"/>
    </row>
    <row r="7" spans="1:13">
      <c r="A7" s="19" t="s">
        <v>11</v>
      </c>
      <c r="B7" s="7">
        <v>0</v>
      </c>
      <c r="C7" s="8">
        <f>45000*B7</f>
        <v>0</v>
      </c>
      <c r="D7" s="9">
        <f>15000*B7</f>
        <v>0</v>
      </c>
      <c r="E7" s="10">
        <v>0</v>
      </c>
      <c r="F7" s="11">
        <f t="shared" si="0"/>
        <v>0</v>
      </c>
      <c r="G7" s="11"/>
      <c r="H7" s="7">
        <v>0</v>
      </c>
      <c r="I7" s="8">
        <f>45000*H7</f>
        <v>0</v>
      </c>
      <c r="J7" s="9">
        <f>15000*H7</f>
        <v>0</v>
      </c>
      <c r="K7" s="10">
        <v>0</v>
      </c>
      <c r="L7" s="11">
        <f>(I7+J7+K7)/1000</f>
        <v>0</v>
      </c>
      <c r="M7" s="11"/>
    </row>
    <row r="8" spans="1:13">
      <c r="A8" s="1" t="s">
        <v>12</v>
      </c>
      <c r="B8" s="2">
        <v>0</v>
      </c>
      <c r="C8" s="3">
        <f>10000*B8</f>
        <v>0</v>
      </c>
      <c r="D8" s="4">
        <f>20000*B8</f>
        <v>0</v>
      </c>
      <c r="E8" s="5">
        <f>10000*B8</f>
        <v>0</v>
      </c>
      <c r="F8" s="6">
        <f t="shared" si="0"/>
        <v>0</v>
      </c>
      <c r="G8" s="6"/>
      <c r="H8" s="2">
        <v>0</v>
      </c>
      <c r="I8" s="3">
        <f>10000*H8</f>
        <v>0</v>
      </c>
      <c r="J8" s="4">
        <f>20000*H8</f>
        <v>0</v>
      </c>
      <c r="K8" s="5">
        <f>10000*H8</f>
        <v>0</v>
      </c>
      <c r="L8" s="6">
        <f>(I8+J8+K8)/1000</f>
        <v>0</v>
      </c>
      <c r="M8" s="6"/>
    </row>
    <row r="9" spans="1:13">
      <c r="A9" s="19" t="s">
        <v>13</v>
      </c>
      <c r="B9" s="7">
        <v>0</v>
      </c>
      <c r="C9" s="8">
        <f>10000*B9</f>
        <v>0</v>
      </c>
      <c r="D9" s="9">
        <f>6000*B9</f>
        <v>0</v>
      </c>
      <c r="E9" s="10">
        <f>2000*B9</f>
        <v>0</v>
      </c>
      <c r="F9" s="11">
        <f t="shared" si="0"/>
        <v>0</v>
      </c>
      <c r="G9" s="11"/>
      <c r="H9" s="7">
        <v>0</v>
      </c>
      <c r="I9" s="8">
        <f>10000*H9</f>
        <v>0</v>
      </c>
      <c r="J9" s="9">
        <f>6000*H9</f>
        <v>0</v>
      </c>
      <c r="K9" s="10">
        <f>2000*H9</f>
        <v>0</v>
      </c>
      <c r="L9" s="11">
        <f>(I9+J9+K9)/1000</f>
        <v>0</v>
      </c>
      <c r="M9" s="11"/>
    </row>
    <row r="10" spans="1:13">
      <c r="A10" s="1" t="s">
        <v>14</v>
      </c>
      <c r="B10" s="2">
        <v>0</v>
      </c>
      <c r="C10" s="3">
        <v>0</v>
      </c>
      <c r="D10" s="4">
        <f>1000*B10</f>
        <v>0</v>
      </c>
      <c r="E10" s="5">
        <v>0</v>
      </c>
      <c r="F10" s="6">
        <f t="shared" si="0"/>
        <v>0</v>
      </c>
      <c r="G10" s="6"/>
      <c r="H10" s="2">
        <v>0</v>
      </c>
      <c r="I10" s="3">
        <v>0</v>
      </c>
      <c r="J10" s="4">
        <f>1000*H10</f>
        <v>0</v>
      </c>
      <c r="K10" s="5">
        <v>0</v>
      </c>
      <c r="L10" s="6">
        <f>(I10+J10+K10)/1000</f>
        <v>0</v>
      </c>
      <c r="M10" s="6"/>
    </row>
    <row r="11" spans="1:13">
      <c r="A11" s="19" t="s">
        <v>15</v>
      </c>
      <c r="B11" s="7">
        <v>0</v>
      </c>
      <c r="C11" s="8">
        <f>50000*B11</f>
        <v>0</v>
      </c>
      <c r="D11" s="9">
        <f>25000*B11</f>
        <v>0</v>
      </c>
      <c r="E11" s="10">
        <f>15000*B11</f>
        <v>0</v>
      </c>
      <c r="F11" s="11">
        <f t="shared" si="0"/>
        <v>0</v>
      </c>
      <c r="G11" s="11"/>
      <c r="H11" s="7">
        <v>0</v>
      </c>
      <c r="I11" s="8">
        <f>50000*H11</f>
        <v>0</v>
      </c>
      <c r="J11" s="9">
        <f>25000*H11</f>
        <v>0</v>
      </c>
      <c r="K11" s="10">
        <f>15000*H11</f>
        <v>0</v>
      </c>
      <c r="L11" s="11">
        <f>(I11+J11+K11)/1000</f>
        <v>0</v>
      </c>
      <c r="M11" s="11"/>
    </row>
    <row r="12" spans="1:13">
      <c r="A12" s="1" t="s">
        <v>16</v>
      </c>
      <c r="B12" s="2">
        <v>0</v>
      </c>
      <c r="C12" s="3">
        <v>0</v>
      </c>
      <c r="D12" s="4">
        <f>2500*B12</f>
        <v>0</v>
      </c>
      <c r="E12" s="5">
        <f>500*B12</f>
        <v>0</v>
      </c>
      <c r="F12" s="6">
        <f t="shared" si="0"/>
        <v>0</v>
      </c>
      <c r="G12" s="6"/>
      <c r="H12" s="2">
        <v>0</v>
      </c>
      <c r="I12" s="3">
        <v>0</v>
      </c>
      <c r="J12" s="4">
        <f>2500*H12</f>
        <v>0</v>
      </c>
      <c r="K12" s="5">
        <f>500*H12</f>
        <v>0</v>
      </c>
      <c r="L12" s="6">
        <f>(I12+J12+K12)/1000</f>
        <v>0</v>
      </c>
      <c r="M12" s="6"/>
    </row>
    <row r="13" spans="1:13">
      <c r="A13" s="19" t="s">
        <v>17</v>
      </c>
      <c r="B13" s="7">
        <v>0</v>
      </c>
      <c r="C13" s="8">
        <f>60000*B13</f>
        <v>0</v>
      </c>
      <c r="D13" s="9">
        <f>50000*B13</f>
        <v>0</v>
      </c>
      <c r="E13" s="10">
        <f>15000*B13</f>
        <v>0</v>
      </c>
      <c r="F13" s="11">
        <f t="shared" si="0"/>
        <v>0</v>
      </c>
      <c r="G13" s="11"/>
      <c r="H13" s="7">
        <v>0</v>
      </c>
      <c r="I13" s="8">
        <f>60000*H13</f>
        <v>0</v>
      </c>
      <c r="J13" s="9">
        <f>50000*H13</f>
        <v>0</v>
      </c>
      <c r="K13" s="10">
        <f>15000*H13</f>
        <v>0</v>
      </c>
      <c r="L13" s="11">
        <f>(I13+J13+K13)/1000</f>
        <v>0</v>
      </c>
      <c r="M13" s="11"/>
    </row>
    <row r="14" spans="1:13">
      <c r="A14" s="1" t="s">
        <v>18</v>
      </c>
      <c r="B14" s="2">
        <v>0</v>
      </c>
      <c r="C14" s="3">
        <f>30000*B14</f>
        <v>0</v>
      </c>
      <c r="D14" s="4">
        <f>40000*B14</f>
        <v>0</v>
      </c>
      <c r="E14" s="5">
        <f>15000*B14</f>
        <v>0</v>
      </c>
      <c r="F14" s="6">
        <f t="shared" si="0"/>
        <v>0</v>
      </c>
      <c r="G14" s="6"/>
      <c r="H14" s="2">
        <v>0</v>
      </c>
      <c r="I14" s="3">
        <f>30000*H14</f>
        <v>0</v>
      </c>
      <c r="J14" s="4">
        <f>40000*H14</f>
        <v>0</v>
      </c>
      <c r="K14" s="5">
        <f>15000*H14</f>
        <v>0</v>
      </c>
      <c r="L14" s="6">
        <f>(I14+J14+K14)/1000</f>
        <v>0</v>
      </c>
      <c r="M14" s="6"/>
    </row>
    <row r="15" spans="1:13" ht="16" thickBot="1">
      <c r="A15" s="25" t="s">
        <v>19</v>
      </c>
      <c r="B15" s="26">
        <v>0</v>
      </c>
      <c r="C15" s="27">
        <f>5000000*B15</f>
        <v>0</v>
      </c>
      <c r="D15" s="28">
        <f>4000000*B15</f>
        <v>0</v>
      </c>
      <c r="E15" s="29">
        <f>1500000*B15</f>
        <v>0</v>
      </c>
      <c r="F15" s="30">
        <f t="shared" si="0"/>
        <v>0</v>
      </c>
      <c r="G15" s="30"/>
      <c r="H15" s="26">
        <v>0</v>
      </c>
      <c r="I15" s="27">
        <f>5000000*H15</f>
        <v>0</v>
      </c>
      <c r="J15" s="28">
        <f>4000000*H15</f>
        <v>0</v>
      </c>
      <c r="K15" s="29">
        <f>1500000*H15</f>
        <v>0</v>
      </c>
      <c r="L15" s="30">
        <f>(I15+J15+K15)/1000</f>
        <v>0</v>
      </c>
      <c r="M15" s="30"/>
    </row>
    <row r="16" spans="1:13" ht="16" thickBot="1">
      <c r="A16" s="36" t="s">
        <v>20</v>
      </c>
      <c r="B16" s="37">
        <f>B2+B3+B4+B5+B6+B7+B8+B9+B10+B11+B12+B14+B13+B15</f>
        <v>0</v>
      </c>
      <c r="C16" s="37">
        <f>C2+C3+C4+C5+C6+C7+C8+C9+C10+C11+C12+C13+C14+C15</f>
        <v>0</v>
      </c>
      <c r="D16" s="37">
        <f>D2+D3+D4+D5+D6+D7+D8+D9+D10+D11+D12+D13+D14+D15</f>
        <v>0</v>
      </c>
      <c r="E16" s="37">
        <f>E2+E3+E4+E5+E6+E7+E8+E9+E10+E11+E12+E13+E14+E15</f>
        <v>0</v>
      </c>
      <c r="F16" s="38">
        <f>F2*0.25+F3*0.25+F4+F5+F6+F7+F8*0.25+F10*0.25+F9*0.25+F11+F12*0+F13+F14+F15</f>
        <v>0</v>
      </c>
      <c r="G16" s="38"/>
      <c r="H16" s="37">
        <f>H2+H3+H4+H5+H6+H7+H8+H9+H10+H11+H12+H14+H13+H15</f>
        <v>0</v>
      </c>
      <c r="I16" s="37">
        <f>I2+I3+I4+I5+I6+I7+I8+I9+I10+I11+I12+I13+I14+I15</f>
        <v>0</v>
      </c>
      <c r="J16" s="37">
        <f>J2+J3+J4+J5+J6+J7+J8+J9+J10+J11+J12+J13+J14+J15</f>
        <v>0</v>
      </c>
      <c r="K16" s="37">
        <f>K2+K3+K4+K5+K6+K7+K8+K9+K10+K11+K12+K13+K14+K15</f>
        <v>0</v>
      </c>
      <c r="L16" s="38">
        <f>L2*0.25+L3*0.25+L4+L5+L6+L7+L8*0.25+L10*0.25+L9*0.25+L11+L12*0+L13+L14+L15</f>
        <v>0</v>
      </c>
      <c r="M16" s="38"/>
    </row>
    <row r="17" spans="1:15" ht="16" thickBot="1">
      <c r="A17" s="39"/>
      <c r="B17" s="40" t="s">
        <v>21</v>
      </c>
      <c r="C17" s="40"/>
      <c r="D17" s="40"/>
      <c r="E17" s="40"/>
      <c r="F17" s="41"/>
      <c r="G17" s="41"/>
      <c r="H17" s="40" t="s">
        <v>21</v>
      </c>
      <c r="I17" s="40"/>
      <c r="J17" s="40"/>
      <c r="K17" s="40"/>
      <c r="L17" s="41"/>
      <c r="M17" s="41"/>
    </row>
    <row r="18" spans="1:15">
      <c r="A18" s="31" t="s">
        <v>22</v>
      </c>
      <c r="B18" s="32">
        <v>0</v>
      </c>
      <c r="C18" s="33">
        <f>2000*B18</f>
        <v>0</v>
      </c>
      <c r="D18" s="33">
        <v>0</v>
      </c>
      <c r="E18" s="34">
        <v>0</v>
      </c>
      <c r="F18" s="35">
        <f>(C18+D18+E18)/1000</f>
        <v>0</v>
      </c>
      <c r="G18" s="35"/>
      <c r="H18" s="32">
        <v>0</v>
      </c>
      <c r="I18" s="33">
        <f>2000*H18</f>
        <v>0</v>
      </c>
      <c r="J18" s="33">
        <v>0</v>
      </c>
      <c r="K18" s="34">
        <v>0</v>
      </c>
      <c r="L18" s="35">
        <f>(I18+J18+K18)/1000</f>
        <v>0</v>
      </c>
      <c r="M18" s="35"/>
    </row>
    <row r="19" spans="1:15">
      <c r="A19" s="21" t="s">
        <v>23</v>
      </c>
      <c r="B19" s="15">
        <v>0</v>
      </c>
      <c r="C19" s="16">
        <f>1500*B19</f>
        <v>0</v>
      </c>
      <c r="D19" s="16">
        <f>500*B19</f>
        <v>0</v>
      </c>
      <c r="E19" s="17">
        <v>0</v>
      </c>
      <c r="F19" s="11">
        <f t="shared" ref="F19:F25" si="1">(C19+D19+E19)/1000</f>
        <v>0</v>
      </c>
      <c r="G19" s="11"/>
      <c r="H19" s="15">
        <v>0</v>
      </c>
      <c r="I19" s="16">
        <f>1500*H19</f>
        <v>0</v>
      </c>
      <c r="J19" s="16">
        <f>500*H19</f>
        <v>0</v>
      </c>
      <c r="K19" s="17">
        <v>0</v>
      </c>
      <c r="L19" s="11">
        <f>(I19+J19+K19)/1000</f>
        <v>0</v>
      </c>
      <c r="M19" s="11"/>
    </row>
    <row r="20" spans="1:15">
      <c r="A20" s="20" t="s">
        <v>24</v>
      </c>
      <c r="B20" s="14">
        <v>0</v>
      </c>
      <c r="C20" s="12">
        <f>6000*B20</f>
        <v>0</v>
      </c>
      <c r="D20" s="12">
        <f>2000*B20</f>
        <v>0</v>
      </c>
      <c r="E20" s="13">
        <v>0</v>
      </c>
      <c r="F20" s="6">
        <f t="shared" si="1"/>
        <v>0</v>
      </c>
      <c r="G20" s="6"/>
      <c r="H20" s="14">
        <v>0</v>
      </c>
      <c r="I20" s="12">
        <f>6000*H20</f>
        <v>0</v>
      </c>
      <c r="J20" s="12">
        <f>2000*H20</f>
        <v>0</v>
      </c>
      <c r="K20" s="13">
        <v>0</v>
      </c>
      <c r="L20" s="6">
        <f>(I20+J20+K20)/1000</f>
        <v>0</v>
      </c>
      <c r="M20" s="6"/>
    </row>
    <row r="21" spans="1:15">
      <c r="A21" s="21" t="s">
        <v>25</v>
      </c>
      <c r="B21" s="15">
        <v>0</v>
      </c>
      <c r="C21" s="16">
        <f>20000*B21</f>
        <v>0</v>
      </c>
      <c r="D21" s="16">
        <f>15000*B21</f>
        <v>0</v>
      </c>
      <c r="E21" s="17">
        <f>2000*B21</f>
        <v>0</v>
      </c>
      <c r="F21" s="11">
        <f t="shared" si="1"/>
        <v>0</v>
      </c>
      <c r="G21" s="11"/>
      <c r="H21" s="15">
        <v>0</v>
      </c>
      <c r="I21" s="16">
        <f>20000*H21</f>
        <v>0</v>
      </c>
      <c r="J21" s="16">
        <f>15000*H21</f>
        <v>0</v>
      </c>
      <c r="K21" s="17">
        <f>2000*H21</f>
        <v>0</v>
      </c>
      <c r="L21" s="11">
        <f>(I21+J21+K21)/1000</f>
        <v>0</v>
      </c>
      <c r="M21" s="11"/>
    </row>
    <row r="22" spans="1:15">
      <c r="A22" s="20" t="s">
        <v>26</v>
      </c>
      <c r="B22" s="14">
        <v>0</v>
      </c>
      <c r="C22" s="12">
        <f>2000*B22</f>
        <v>0</v>
      </c>
      <c r="D22" s="12">
        <f>6000*B22</f>
        <v>0</v>
      </c>
      <c r="E22" s="13">
        <v>0</v>
      </c>
      <c r="F22" s="6">
        <f t="shared" si="1"/>
        <v>0</v>
      </c>
      <c r="G22" s="6"/>
      <c r="H22" s="14">
        <v>0</v>
      </c>
      <c r="I22" s="12">
        <f>2000*H22</f>
        <v>0</v>
      </c>
      <c r="J22" s="12">
        <f>6000*H22</f>
        <v>0</v>
      </c>
      <c r="K22" s="13">
        <v>0</v>
      </c>
      <c r="L22" s="6">
        <f>(I22+J22+K22)/1000</f>
        <v>0</v>
      </c>
      <c r="M22" s="6"/>
    </row>
    <row r="23" spans="1:15">
      <c r="A23" s="21" t="s">
        <v>27</v>
      </c>
      <c r="B23" s="15">
        <v>0</v>
      </c>
      <c r="C23" s="16">
        <f>50000*B23</f>
        <v>0</v>
      </c>
      <c r="D23" s="16">
        <f>50000*B23</f>
        <v>0</v>
      </c>
      <c r="E23" s="17">
        <f>30000*B23</f>
        <v>0</v>
      </c>
      <c r="F23" s="11">
        <f t="shared" si="1"/>
        <v>0</v>
      </c>
      <c r="G23" s="11"/>
      <c r="H23" s="15">
        <v>0</v>
      </c>
      <c r="I23" s="16">
        <f>50000*H23</f>
        <v>0</v>
      </c>
      <c r="J23" s="16">
        <f>50000*H23</f>
        <v>0</v>
      </c>
      <c r="K23" s="17">
        <f>30000*H23</f>
        <v>0</v>
      </c>
      <c r="L23" s="11">
        <f>(I23+J23+K23)/1000</f>
        <v>0</v>
      </c>
      <c r="M23" s="11"/>
    </row>
    <row r="24" spans="1:15">
      <c r="A24" s="20" t="s">
        <v>28</v>
      </c>
      <c r="B24" s="14">
        <v>0</v>
      </c>
      <c r="C24" s="12">
        <f>8000*B24</f>
        <v>0</v>
      </c>
      <c r="D24" s="12">
        <v>0</v>
      </c>
      <c r="E24" s="13">
        <f>2000*B24</f>
        <v>0</v>
      </c>
      <c r="F24" s="6">
        <f t="shared" si="1"/>
        <v>0</v>
      </c>
      <c r="G24" s="6"/>
      <c r="H24" s="14">
        <v>0</v>
      </c>
      <c r="I24" s="12">
        <f>8000*H24</f>
        <v>0</v>
      </c>
      <c r="J24" s="12">
        <v>0</v>
      </c>
      <c r="K24" s="13">
        <f>2000*H24</f>
        <v>0</v>
      </c>
      <c r="L24" s="6">
        <f>(I24+J24+K24)/1000</f>
        <v>0</v>
      </c>
      <c r="M24" s="6"/>
    </row>
    <row r="25" spans="1:15" ht="16" thickBot="1">
      <c r="A25" s="42" t="s">
        <v>29</v>
      </c>
      <c r="B25" s="43">
        <v>0</v>
      </c>
      <c r="C25" s="44">
        <f>12500*B25</f>
        <v>0</v>
      </c>
      <c r="D25" s="44">
        <f>2500*B25</f>
        <v>0</v>
      </c>
      <c r="E25" s="45">
        <f>10000*B25</f>
        <v>0</v>
      </c>
      <c r="F25" s="30">
        <f t="shared" si="1"/>
        <v>0</v>
      </c>
      <c r="G25" s="30"/>
      <c r="H25" s="43">
        <v>0</v>
      </c>
      <c r="I25" s="44">
        <f>12500*H25</f>
        <v>0</v>
      </c>
      <c r="J25" s="44">
        <f>2500*H25</f>
        <v>0</v>
      </c>
      <c r="K25" s="45">
        <f>10000*H25</f>
        <v>0</v>
      </c>
      <c r="L25" s="30">
        <f>(I25+J25+K25)/1000</f>
        <v>0</v>
      </c>
      <c r="M25" s="30"/>
    </row>
    <row r="26" spans="1:15" ht="16" thickBot="1">
      <c r="A26" s="46" t="s">
        <v>20</v>
      </c>
      <c r="B26" s="47">
        <f>B18+B19+B20+B21+B22+B23+B24+B25</f>
        <v>0</v>
      </c>
      <c r="C26" s="47">
        <f>C18+C19+C20+C21+C22+C23+C24+C25</f>
        <v>0</v>
      </c>
      <c r="D26" s="47">
        <f>D18+D19+D20+D21+D22+D23+D24+D25</f>
        <v>0</v>
      </c>
      <c r="E26" s="47">
        <f>E18+E19+E20+E21+E22+E23+E24+E25</f>
        <v>0</v>
      </c>
      <c r="F26" s="48">
        <f>F18+F19+F20+F21+F22+F23+F24+F25</f>
        <v>0</v>
      </c>
      <c r="G26" s="48"/>
      <c r="H26" s="47">
        <f>H18+H19+H20+H21+H22+H23+H24+H25</f>
        <v>0</v>
      </c>
      <c r="I26" s="47">
        <f>I18+I19+I20+I21+I22+I23+I24+I25</f>
        <v>0</v>
      </c>
      <c r="J26" s="47">
        <f>J18+J19+J20+J21+J22+J23+J24+J25</f>
        <v>0</v>
      </c>
      <c r="K26" s="47">
        <f>K18+K19+K20+K21+K22+K23+K24+K25</f>
        <v>0</v>
      </c>
      <c r="L26" s="48">
        <f>L18+L19+L20+L21+L22+L23+L24+L25</f>
        <v>0</v>
      </c>
      <c r="M26" s="48"/>
    </row>
    <row r="27" spans="1:15" ht="16" hidden="1" thickBot="1">
      <c r="A27" s="18"/>
      <c r="B27" s="18"/>
      <c r="C27" s="18"/>
      <c r="D27" s="18"/>
      <c r="E27" s="49"/>
      <c r="F27" s="49"/>
      <c r="G27" s="49"/>
      <c r="H27" s="18"/>
      <c r="I27" s="18"/>
      <c r="J27" s="18"/>
      <c r="K27" s="49"/>
      <c r="L27" s="49"/>
      <c r="M27" s="49"/>
    </row>
    <row r="28" spans="1:15" ht="16" thickBot="1">
      <c r="A28" s="50" t="s">
        <v>30</v>
      </c>
      <c r="B28" s="51">
        <f>B16+B26</f>
        <v>0</v>
      </c>
      <c r="C28" s="51">
        <f>C16+C26</f>
        <v>0</v>
      </c>
      <c r="D28" s="51">
        <f>D16+D26</f>
        <v>0</v>
      </c>
      <c r="E28" s="51">
        <f>E16+E26</f>
        <v>0</v>
      </c>
      <c r="F28" s="52">
        <f>F16+F26</f>
        <v>0</v>
      </c>
      <c r="G28" s="52"/>
      <c r="H28" s="51">
        <f>H16+H26</f>
        <v>0</v>
      </c>
      <c r="I28" s="51">
        <f>I16+I26</f>
        <v>0</v>
      </c>
      <c r="J28" s="51">
        <f>J16+J26</f>
        <v>0</v>
      </c>
      <c r="K28" s="51">
        <f>K16+K26</f>
        <v>0</v>
      </c>
      <c r="L28" s="52">
        <f>L16+L26</f>
        <v>0</v>
      </c>
      <c r="M28" s="52"/>
      <c r="N28" s="53" t="s">
        <v>31</v>
      </c>
      <c r="O28" s="54" t="e">
        <f>F28/L28</f>
        <v>#DIV/0!</v>
      </c>
    </row>
  </sheetData>
  <mergeCells count="54">
    <mergeCell ref="L26:M26"/>
    <mergeCell ref="L28:M28"/>
    <mergeCell ref="L20:M20"/>
    <mergeCell ref="L21:M21"/>
    <mergeCell ref="L22:M22"/>
    <mergeCell ref="L23:M23"/>
    <mergeCell ref="L24:M24"/>
    <mergeCell ref="L25:M25"/>
    <mergeCell ref="L14:M14"/>
    <mergeCell ref="L15:M15"/>
    <mergeCell ref="L16:M16"/>
    <mergeCell ref="H17:K17"/>
    <mergeCell ref="L18:M18"/>
    <mergeCell ref="L19:M19"/>
    <mergeCell ref="L8:M8"/>
    <mergeCell ref="L9:M9"/>
    <mergeCell ref="L10:M10"/>
    <mergeCell ref="L11:M11"/>
    <mergeCell ref="L12:M12"/>
    <mergeCell ref="L13:M13"/>
    <mergeCell ref="F25:G25"/>
    <mergeCell ref="F26:G26"/>
    <mergeCell ref="F28:G28"/>
    <mergeCell ref="L1:M1"/>
    <mergeCell ref="L2:M2"/>
    <mergeCell ref="L3:M3"/>
    <mergeCell ref="L4:M4"/>
    <mergeCell ref="L5:M5"/>
    <mergeCell ref="L6:M6"/>
    <mergeCell ref="L7:M7"/>
    <mergeCell ref="F19:G19"/>
    <mergeCell ref="F20:G20"/>
    <mergeCell ref="F21:G21"/>
    <mergeCell ref="F22:G22"/>
    <mergeCell ref="F23:G23"/>
    <mergeCell ref="F24:G24"/>
    <mergeCell ref="F13:G13"/>
    <mergeCell ref="F14:G14"/>
    <mergeCell ref="F15:G15"/>
    <mergeCell ref="F16:G16"/>
    <mergeCell ref="B17:E17"/>
    <mergeCell ref="F18:G18"/>
    <mergeCell ref="F7:G7"/>
    <mergeCell ref="F8:G8"/>
    <mergeCell ref="F9:G9"/>
    <mergeCell ref="F10:G10"/>
    <mergeCell ref="F11:G11"/>
    <mergeCell ref="F12:G12"/>
    <mergeCell ref="F1:G1"/>
    <mergeCell ref="F2:G2"/>
    <mergeCell ref="F3:G3"/>
    <mergeCell ref="F4:G4"/>
    <mergeCell ref="F5:G5"/>
    <mergeCell ref="F6:G6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Jean-charles Louis</dc:creator>
  <cp:lastModifiedBy>Jean-charles Louis</cp:lastModifiedBy>
  <dcterms:created xsi:type="dcterms:W3CDTF">2012-05-07T11:36:16Z</dcterms:created>
  <dcterms:modified xsi:type="dcterms:W3CDTF">2012-05-07T12:02:15Z</dcterms:modified>
</cp:coreProperties>
</file>