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<sst xmlns="http://schemas.openxmlformats.org/spreadsheetml/2006/main" count="20" uniqueCount="19">
  <si>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Ø câble (mm)</t>
  </si>
  <si>
    <t>Ø bobine (mm)</t>
  </si>
  <si>
    <t>largeur bobine (mm)</t>
  </si>
  <si>
    <t>rapport transmission</t>
  </si>
  <si>
    <t>puissance souhaitée  (t)</t>
  </si>
  <si>
    <t>vitesse souhaitée (m/min)</t>
  </si>
  <si>
    <t>rendement transmission</t>
  </si>
  <si>
    <t>nb couches</t>
  </si>
  <si>
    <t>m de câble/tour</t>
  </si>
  <si>
    <t>m de câble/couche</t>
  </si>
  <si>
    <t>cumul longueur</t>
  </si>
  <si>
    <t>Ø extérieur (mm)</t>
  </si>
  <si>
    <t>ATTENTION LES VALEURS DONNEES SONT APPLIQUEES A LA PREMIERE COUCHE POUR LA DETERMINATION DES VITESSES ET COUPLES D'ENTREE</t>
  </si>
  <si>
    <t>puissance (t)</t>
  </si>
  <si>
    <t>V souhaitée (m/min)</t>
  </si>
  <si>
    <t>couple a la bobine (N.m)</t>
  </si>
  <si>
    <t>tr/min bobine</t>
  </si>
  <si>
    <t>tr/min entrée</t>
  </si>
  <si>
    <t>couple entrée (N.m)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</si>
</sst>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 applyFill="1" applyBorder="1" applyAlignment="1">
      <alignment horizontal="center" vertical="center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1" fillId="0" borderId="2" xfId="20" applyFill="1" applyBorder="1" applyAlignment="1">
      <alignment horizontal="center" vertical="center"/>
      <protection/>
    </xf>
    <xf numFmtId="164" fontId="3" fillId="0" borderId="3" xfId="20" applyFont="1" applyFill="1" applyBorder="1" applyAlignment="1">
      <alignment horizontal="center" vertical="center"/>
      <protection/>
    </xf>
    <xf numFmtId="164" fontId="1" fillId="2" borderId="4" xfId="20" applyFill="1" applyBorder="1" applyAlignment="1">
      <alignment horizontal="center" vertical="center"/>
      <protection/>
    </xf>
    <xf numFmtId="164" fontId="1" fillId="2" borderId="0" xfId="20" applyFill="1" applyBorder="1" applyAlignment="1">
      <alignment horizontal="center" vertical="center"/>
      <protection/>
    </xf>
    <xf numFmtId="164" fontId="1" fillId="2" borderId="5" xfId="20" applyFill="1" applyBorder="1" applyAlignment="1">
      <alignment horizontal="center" vertic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1" fillId="2" borderId="6" xfId="20" applyFill="1" applyBorder="1" applyAlignment="1">
      <alignment horizontal="center" vertical="center"/>
      <protection/>
    </xf>
    <xf numFmtId="165" fontId="1" fillId="2" borderId="6" xfId="20" applyNumberFormat="1" applyFill="1" applyBorder="1" applyAlignment="1">
      <alignment horizontal="center" vertical="center"/>
      <protection/>
    </xf>
    <xf numFmtId="164" fontId="1" fillId="2" borderId="7" xfId="20" applyFill="1" applyBorder="1" applyAlignment="1">
      <alignment horizontal="center" vertical="center"/>
      <protection/>
    </xf>
    <xf numFmtId="165" fontId="1" fillId="2" borderId="7" xfId="20" applyNumberFormat="1" applyFill="1" applyBorder="1" applyAlignment="1">
      <alignment horizontal="center" vertical="center"/>
      <protection/>
    </xf>
    <xf numFmtId="164" fontId="1" fillId="2" borderId="8" xfId="20" applyFill="1" applyBorder="1" applyAlignment="1">
      <alignment horizontal="center" vertical="center"/>
      <protection/>
    </xf>
    <xf numFmtId="165" fontId="1" fillId="2" borderId="8" xfId="20" applyNumberFormat="1" applyFill="1" applyBorder="1" applyAlignment="1">
      <alignment horizontal="center" vertical="center"/>
      <protection/>
    </xf>
    <xf numFmtId="165" fontId="5" fillId="2" borderId="6" xfId="20" applyNumberFormat="1" applyFont="1" applyFill="1" applyBorder="1" applyAlignment="1">
      <alignment horizontal="center" vertical="center"/>
      <protection/>
    </xf>
    <xf numFmtId="164" fontId="6" fillId="3" borderId="3" xfId="20" applyFont="1" applyFill="1" applyBorder="1" applyAlignment="1">
      <alignment horizontal="center" vertical="center"/>
      <protection/>
    </xf>
    <xf numFmtId="165" fontId="6" fillId="3" borderId="3" xfId="20" applyNumberFormat="1" applyFont="1" applyFill="1" applyBorder="1" applyAlignment="1">
      <alignment horizontal="center" vertical="center"/>
      <protection/>
    </xf>
    <xf numFmtId="165" fontId="7" fillId="3" borderId="3" xfId="20" applyNumberFormat="1" applyFont="1" applyFill="1" applyBorder="1" applyAlignment="1">
      <alignment horizontal="center"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1" sqref="B1"/>
    </sheetView>
  </sheetViews>
  <sheetFormatPr defaultColWidth="13.7109375" defaultRowHeight="12.75"/>
  <cols>
    <col min="1" max="1" width="16.28125" style="1" customWidth="1"/>
    <col min="2" max="2" width="18.57421875" style="1" customWidth="1"/>
    <col min="3" max="3" width="27.57421875" style="1" customWidth="1"/>
    <col min="4" max="4" width="33.28125" style="1" customWidth="1"/>
    <col min="5" max="5" width="23.8515625" style="1" customWidth="1"/>
    <col min="6" max="6" width="18.57421875" style="1" customWidth="1"/>
    <col min="7" max="7" width="22.57421875" style="1" customWidth="1"/>
    <col min="8" max="8" width="11.57421875" style="1" customWidth="1"/>
    <col min="9" max="9" width="25.421875" style="1" customWidth="1"/>
    <col min="10" max="10" width="14.421875" style="1" customWidth="1"/>
    <col min="11" max="11" width="14.8515625" style="1" customWidth="1"/>
    <col min="12" max="16384" width="12.5742187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</row>
    <row r="2" spans="1:7" ht="12.75">
      <c r="A2" s="4">
        <v>12</v>
      </c>
      <c r="B2" s="4">
        <v>136</v>
      </c>
      <c r="C2" s="4">
        <v>300</v>
      </c>
      <c r="D2" s="4">
        <v>5.579468552775472</v>
      </c>
      <c r="E2" s="4">
        <v>6</v>
      </c>
      <c r="F2" s="4">
        <v>45</v>
      </c>
      <c r="G2" s="4">
        <v>1</v>
      </c>
    </row>
    <row r="3" spans="1:7" ht="15.75" customHeight="1">
      <c r="A3" s="5"/>
      <c r="B3" s="6"/>
      <c r="C3" s="6"/>
      <c r="D3" s="6"/>
      <c r="E3" s="6"/>
      <c r="F3" s="6"/>
      <c r="G3" s="7"/>
    </row>
    <row r="4" spans="1:7" ht="15.7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9"/>
    </row>
    <row r="5" spans="1:7" ht="15" customHeight="1">
      <c r="A5" s="10">
        <v>1</v>
      </c>
      <c r="B5" s="11">
        <f aca="true" t="shared" si="0" ref="B5:B11">(($B$2+(A5*$A$2))*PI())/1000</f>
        <v>0.4649557127312894</v>
      </c>
      <c r="C5" s="11">
        <f aca="true" t="shared" si="1" ref="C5:C11">($C$2/$A$2)*B5</f>
        <v>11.623892818282235</v>
      </c>
      <c r="D5" s="11">
        <f>C5</f>
        <v>11.623892818282235</v>
      </c>
      <c r="E5" s="10">
        <f aca="true" t="shared" si="2" ref="E5:E11">$B$2+(2*A5*$A$2)</f>
        <v>160</v>
      </c>
      <c r="F5" s="9"/>
      <c r="G5" s="9"/>
    </row>
    <row r="6" spans="1:7" ht="15" customHeight="1">
      <c r="A6" s="12">
        <v>2</v>
      </c>
      <c r="B6" s="13">
        <f t="shared" si="0"/>
        <v>0.5026548245743669</v>
      </c>
      <c r="C6" s="13">
        <f t="shared" si="1"/>
        <v>12.566370614359174</v>
      </c>
      <c r="D6" s="13">
        <f>D5+C6</f>
        <v>24.19026343264141</v>
      </c>
      <c r="E6" s="12">
        <f t="shared" si="2"/>
        <v>184</v>
      </c>
      <c r="F6" s="9"/>
      <c r="G6" s="9"/>
    </row>
    <row r="7" spans="1:7" ht="15" customHeight="1">
      <c r="A7" s="12">
        <v>3</v>
      </c>
      <c r="B7" s="13">
        <f t="shared" si="0"/>
        <v>0.5403539364174444</v>
      </c>
      <c r="C7" s="13">
        <f t="shared" si="1"/>
        <v>13.50884841043611</v>
      </c>
      <c r="D7" s="13">
        <f aca="true" t="shared" si="3" ref="D7:D11">D6+C7</f>
        <v>37.69911184307752</v>
      </c>
      <c r="E7" s="12">
        <f t="shared" si="2"/>
        <v>208</v>
      </c>
      <c r="F7" s="9"/>
      <c r="G7" s="9"/>
    </row>
    <row r="8" spans="1:7" ht="15.75" customHeight="1">
      <c r="A8" s="12">
        <v>4</v>
      </c>
      <c r="B8" s="13">
        <f t="shared" si="0"/>
        <v>0.578053048260522</v>
      </c>
      <c r="C8" s="13">
        <f t="shared" si="1"/>
        <v>14.451326206513048</v>
      </c>
      <c r="D8" s="13">
        <f t="shared" si="3"/>
        <v>52.15043804959056</v>
      </c>
      <c r="E8" s="12">
        <f t="shared" si="2"/>
        <v>232</v>
      </c>
      <c r="F8" s="9"/>
      <c r="G8" s="9"/>
    </row>
    <row r="9" spans="1:7" ht="12.75">
      <c r="A9" s="12">
        <v>5</v>
      </c>
      <c r="B9" s="13">
        <f t="shared" si="0"/>
        <v>0.6157521601035995</v>
      </c>
      <c r="C9" s="13">
        <f t="shared" si="1"/>
        <v>15.393804002589986</v>
      </c>
      <c r="D9" s="13">
        <f t="shared" si="3"/>
        <v>67.54424205218055</v>
      </c>
      <c r="E9" s="12">
        <f t="shared" si="2"/>
        <v>256</v>
      </c>
      <c r="F9" s="9"/>
      <c r="G9" s="9"/>
    </row>
    <row r="10" spans="1:7" ht="12.75">
      <c r="A10" s="12">
        <v>6</v>
      </c>
      <c r="B10" s="13">
        <f t="shared" si="0"/>
        <v>0.6534512719466771</v>
      </c>
      <c r="C10" s="13">
        <f t="shared" si="1"/>
        <v>16.336281798666928</v>
      </c>
      <c r="D10" s="13">
        <f t="shared" si="3"/>
        <v>83.88052385084748</v>
      </c>
      <c r="E10" s="12">
        <f t="shared" si="2"/>
        <v>280</v>
      </c>
      <c r="F10" s="9"/>
      <c r="G10" s="9"/>
    </row>
    <row r="11" spans="1:7" ht="12.75">
      <c r="A11" s="14">
        <v>7</v>
      </c>
      <c r="B11" s="15">
        <f t="shared" si="0"/>
        <v>0.6911503837897546</v>
      </c>
      <c r="C11" s="15">
        <f t="shared" si="1"/>
        <v>17.278759594743864</v>
      </c>
      <c r="D11" s="15">
        <f t="shared" si="3"/>
        <v>101.15928344559134</v>
      </c>
      <c r="E11" s="14">
        <f t="shared" si="2"/>
        <v>304</v>
      </c>
      <c r="F11" s="9"/>
      <c r="G11" s="9"/>
    </row>
    <row r="12" spans="1:7" ht="12.75">
      <c r="A12" s="5"/>
      <c r="B12" s="6"/>
      <c r="C12" s="6"/>
      <c r="D12" s="6"/>
      <c r="E12" s="6"/>
      <c r="F12" s="6"/>
      <c r="G12" s="7"/>
    </row>
    <row r="13" spans="1:7" ht="12.75">
      <c r="A13" s="5"/>
      <c r="B13" s="6"/>
      <c r="C13" s="6"/>
      <c r="D13" s="6"/>
      <c r="E13" s="6"/>
      <c r="F13" s="6"/>
      <c r="G13" s="7"/>
    </row>
    <row r="14" spans="1:7" ht="12.75">
      <c r="A14" s="8" t="s">
        <v>7</v>
      </c>
      <c r="B14" s="8" t="s">
        <v>13</v>
      </c>
      <c r="C14" s="8" t="s">
        <v>14</v>
      </c>
      <c r="D14" s="8" t="s">
        <v>15</v>
      </c>
      <c r="E14" s="8" t="s">
        <v>16</v>
      </c>
      <c r="F14" s="8" t="s">
        <v>17</v>
      </c>
      <c r="G14" s="8" t="s">
        <v>18</v>
      </c>
    </row>
    <row r="15" spans="1:7" ht="15" customHeight="1">
      <c r="A15" s="10">
        <v>1</v>
      </c>
      <c r="B15" s="16">
        <f>$E$2</f>
        <v>6</v>
      </c>
      <c r="C15" s="16">
        <f>$F$2</f>
        <v>45</v>
      </c>
      <c r="D15" s="17">
        <f>($B$15*10000)*((($E$5-$A$2)/2)*0.001)</f>
        <v>4440</v>
      </c>
      <c r="E15" s="18">
        <f>$C$15/$B$5</f>
        <v>96.78341133966609</v>
      </c>
      <c r="F15" s="19">
        <f>$E$15*$D$2</f>
        <v>540</v>
      </c>
      <c r="G15" s="19">
        <f>(D15/$D$2)/$G$2</f>
        <v>795.7747154594769</v>
      </c>
    </row>
    <row r="16" spans="1:7" ht="12.75">
      <c r="A16" s="12">
        <v>2</v>
      </c>
      <c r="B16" s="13">
        <f aca="true" t="shared" si="4" ref="B16:B21">($D$15/(E6-($A$2/2)))/10</f>
        <v>2.49438202247191</v>
      </c>
      <c r="C16" s="13">
        <f aca="true" t="shared" si="5" ref="C16:C21">$E$15*B6</f>
        <v>48.64864864864865</v>
      </c>
      <c r="D16" s="17"/>
      <c r="E16" s="18"/>
      <c r="F16" s="19"/>
      <c r="G16" s="19"/>
    </row>
    <row r="17" spans="1:7" ht="12.75">
      <c r="A17" s="12">
        <v>3</v>
      </c>
      <c r="B17" s="13">
        <f t="shared" si="4"/>
        <v>2.198019801980198</v>
      </c>
      <c r="C17" s="13">
        <f t="shared" si="5"/>
        <v>52.2972972972973</v>
      </c>
      <c r="D17" s="17"/>
      <c r="E17" s="18"/>
      <c r="F17" s="19"/>
      <c r="G17" s="19"/>
    </row>
    <row r="18" spans="1:7" ht="12.75">
      <c r="A18" s="12">
        <v>4</v>
      </c>
      <c r="B18" s="13">
        <f t="shared" si="4"/>
        <v>1.9646017699115046</v>
      </c>
      <c r="C18" s="13">
        <f t="shared" si="5"/>
        <v>55.94594594594595</v>
      </c>
      <c r="D18" s="17"/>
      <c r="E18" s="18"/>
      <c r="F18" s="19"/>
      <c r="G18" s="19"/>
    </row>
    <row r="19" spans="1:7" ht="12.75">
      <c r="A19" s="12">
        <v>5</v>
      </c>
      <c r="B19" s="13">
        <f t="shared" si="4"/>
        <v>1.7760000000000002</v>
      </c>
      <c r="C19" s="13">
        <f t="shared" si="5"/>
        <v>59.5945945945946</v>
      </c>
      <c r="D19" s="17"/>
      <c r="E19" s="18"/>
      <c r="F19" s="19"/>
      <c r="G19" s="19"/>
    </row>
    <row r="20" spans="1:7" ht="12.75">
      <c r="A20" s="12">
        <v>6</v>
      </c>
      <c r="B20" s="13">
        <f t="shared" si="4"/>
        <v>1.6204379562043794</v>
      </c>
      <c r="C20" s="13">
        <f t="shared" si="5"/>
        <v>63.243243243243256</v>
      </c>
      <c r="D20" s="17"/>
      <c r="E20" s="18"/>
      <c r="F20" s="19"/>
      <c r="G20" s="19"/>
    </row>
    <row r="21" spans="1:7" ht="12.75">
      <c r="A21" s="14">
        <v>7</v>
      </c>
      <c r="B21" s="15">
        <f t="shared" si="4"/>
        <v>1.4899328859060401</v>
      </c>
      <c r="C21" s="15">
        <f t="shared" si="5"/>
        <v>66.8918918918919</v>
      </c>
      <c r="D21" s="17"/>
      <c r="E21" s="18"/>
      <c r="F21" s="19"/>
      <c r="G21" s="19"/>
    </row>
  </sheetData>
  <sheetProtection selectLockedCells="1" selectUnlockedCells="1"/>
  <mergeCells count="5">
    <mergeCell ref="F4:G11"/>
    <mergeCell ref="D15:D21"/>
    <mergeCell ref="E15:E21"/>
    <mergeCell ref="F15:F21"/>
    <mergeCell ref="G15:G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Clément GAUTHIER</cp:lastModifiedBy>
  <dcterms:modified xsi:type="dcterms:W3CDTF">2011-12-19T21:17:46Z</dcterms:modified>
  <cp:category/>
  <cp:version/>
  <cp:contentType/>
  <cp:contentStatus/>
  <cp:revision>1</cp:revision>
</cp:coreProperties>
</file>