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8700" tabRatio="703" activeTab="10"/>
  </bookViews>
  <sheets>
    <sheet name="RECAP" sheetId="1" r:id="rId1"/>
    <sheet name="EQUIPE1" sheetId="2" r:id="rId2"/>
    <sheet name="EQUIPE2" sheetId="3" r:id="rId3"/>
    <sheet name="EQUIPE3" sheetId="4" r:id="rId4"/>
    <sheet name="EQUIPE4" sheetId="5" r:id="rId5"/>
    <sheet name="EQUIPE5" sheetId="6" r:id="rId6"/>
    <sheet name="EQUIPE6" sheetId="7" r:id="rId7"/>
    <sheet name="EQUIPE7" sheetId="8" r:id="rId8"/>
    <sheet name="EQUIPE8" sheetId="9" r:id="rId9"/>
    <sheet name="TABLES" sheetId="10" r:id="rId10"/>
    <sheet name="RESULTATS" sheetId="11" r:id="rId11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<sst xmlns="http://schemas.openxmlformats.org/spreadsheetml/2006/main" count="151" uniqueCount="63">
  <si>
    <t>TABLE 1</t>
  </si>
  <si>
    <t>TABLE 2</t>
  </si>
  <si>
    <t>TABLE 3</t>
  </si>
  <si>
    <t>TABLE 4</t>
  </si>
  <si>
    <t>TABLE 5</t>
  </si>
  <si>
    <t>YUL</t>
  </si>
  <si>
    <t>ROMANO</t>
  </si>
  <si>
    <t>TOT80</t>
  </si>
  <si>
    <t>DINDIN</t>
  </si>
  <si>
    <t>ASDUVOLANT</t>
  </si>
  <si>
    <t>ATTRIBUTION DES PLACES</t>
  </si>
  <si>
    <t>J1</t>
  </si>
  <si>
    <t>J2</t>
  </si>
  <si>
    <t>J3</t>
  </si>
  <si>
    <t>J4</t>
  </si>
  <si>
    <t>J5</t>
  </si>
  <si>
    <t>TIRAGE DES PLACES POUR TOURNOI EN EQUIPE</t>
  </si>
  <si>
    <t>NB d'Equipe</t>
  </si>
  <si>
    <t>EQUIPE</t>
  </si>
  <si>
    <t>8-BULL</t>
  </si>
  <si>
    <t>LES CORLEONE</t>
  </si>
  <si>
    <t>MATPAD</t>
  </si>
  <si>
    <t>LUDOPAD</t>
  </si>
  <si>
    <t>JE</t>
  </si>
  <si>
    <t>JOE</t>
  </si>
  <si>
    <t>CARO</t>
  </si>
  <si>
    <t>THE BEST</t>
  </si>
  <si>
    <t>DALTON</t>
  </si>
  <si>
    <t>YOHAN</t>
  </si>
  <si>
    <t>MELANIE</t>
  </si>
  <si>
    <t>FRED K</t>
  </si>
  <si>
    <t>ALANOVITCH</t>
  </si>
  <si>
    <t>FRANCOIS</t>
  </si>
  <si>
    <t xml:space="preserve">LUC </t>
  </si>
  <si>
    <t>JOJO</t>
  </si>
  <si>
    <t>JC</t>
  </si>
  <si>
    <t>FRANCIS</t>
  </si>
  <si>
    <t>ROSY</t>
  </si>
  <si>
    <t>OLIVE</t>
  </si>
  <si>
    <t>JOSE</t>
  </si>
  <si>
    <t>JACK</t>
  </si>
  <si>
    <t>MACOVA</t>
  </si>
  <si>
    <t>MARINE</t>
  </si>
  <si>
    <t>RICHARD</t>
  </si>
  <si>
    <t>NICO</t>
  </si>
  <si>
    <t>RORO80</t>
  </si>
  <si>
    <t>PACO</t>
  </si>
  <si>
    <t>NB JRS/EQU</t>
  </si>
  <si>
    <t>EQ4</t>
  </si>
  <si>
    <t>EQ5</t>
  </si>
  <si>
    <t>EQ6</t>
  </si>
  <si>
    <t>EQ1</t>
  </si>
  <si>
    <t>EQ2</t>
  </si>
  <si>
    <t>EQ3</t>
  </si>
  <si>
    <t>CLST</t>
  </si>
  <si>
    <t>PTS</t>
  </si>
  <si>
    <t>CLASS</t>
  </si>
  <si>
    <t>NOM EQ</t>
  </si>
  <si>
    <t>TOTAL EQ</t>
  </si>
  <si>
    <t>EQ7</t>
  </si>
  <si>
    <t>EQ8</t>
  </si>
  <si>
    <t>NB  EQUIPES</t>
  </si>
  <si>
    <t>BAREME DE PTS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</si>
</sst>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6">
    <font>
      <sz val="10"/>
      <name val="Arial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omic Sans MS"/>
      <family val="4"/>
    </font>
    <font>
      <b/>
      <sz val="18"/>
      <color indexed="9"/>
      <name val="Comic Sans MS"/>
      <family val="4"/>
    </font>
    <font>
      <b/>
      <sz val="20"/>
      <color indexed="9"/>
      <name val="Calibri"/>
      <family val="2"/>
    </font>
    <font>
      <sz val="20"/>
      <color indexed="8"/>
      <name val="Calibri"/>
      <family val="2"/>
    </font>
    <font>
      <b/>
      <sz val="8"/>
      <name val="Comic Sans MS"/>
      <family val="4"/>
    </font>
    <font>
      <b/>
      <sz val="8"/>
      <name val="Arial"/>
      <family val="2"/>
    </font>
    <font>
      <b/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1"/>
      <color rgb="FFFFFFFF"/>
      <name val="Comic Sans MS"/>
      <family val="4"/>
    </font>
    <font>
      <b/>
      <sz val="18"/>
      <color theme="0"/>
      <name val="Comic Sans MS"/>
      <family val="4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9D05D"/>
        <bgColor indexed="64"/>
      </patternFill>
    </fill>
    <fill>
      <patternFill patternType="solid">
        <fgColor rgb="FFDD65A1"/>
        <bgColor indexed="64"/>
      </patternFill>
    </fill>
    <fill>
      <patternFill patternType="solid">
        <fgColor rgb="FFF39FB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8"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17" borderId="11" xfId="0" applyFont="1" applyFill="1" applyBorder="1" applyAlignment="1" applyProtection="1">
      <alignment horizontal="center" vertical="center"/>
      <protection locked="0"/>
    </xf>
    <xf numFmtId="0" fontId="1" fillId="16" borderId="11" xfId="0" applyFont="1" applyFill="1" applyBorder="1" applyAlignment="1" applyProtection="1">
      <alignment horizontal="center" vertical="center"/>
      <protection locked="0"/>
    </xf>
    <xf numFmtId="0" fontId="1" fillId="15" borderId="11" xfId="0" applyFont="1" applyFill="1" applyBorder="1" applyAlignment="1" applyProtection="1">
      <alignment horizontal="center" vertical="center"/>
      <protection locked="0"/>
    </xf>
    <xf numFmtId="0" fontId="1" fillId="39" borderId="11" xfId="0" applyFont="1" applyFill="1" applyBorder="1" applyAlignment="1" applyProtection="1">
      <alignment horizontal="center" vertical="center"/>
      <protection locked="0"/>
    </xf>
    <xf numFmtId="0" fontId="1" fillId="38" borderId="11" xfId="0" applyFont="1" applyFill="1" applyBorder="1" applyAlignment="1" applyProtection="1">
      <alignment horizontal="center" vertical="center"/>
      <protection locked="0"/>
    </xf>
    <xf numFmtId="0" fontId="1" fillId="12" borderId="12" xfId="0" applyFont="1" applyFill="1" applyBorder="1" applyAlignment="1" applyProtection="1">
      <alignment horizontal="center" vertical="center"/>
      <protection locked="0"/>
    </xf>
    <xf numFmtId="0" fontId="1" fillId="11" borderId="12" xfId="0" applyFont="1" applyFill="1" applyBorder="1" applyAlignment="1" applyProtection="1">
      <alignment horizontal="center" vertical="center"/>
      <protection locked="0"/>
    </xf>
    <xf numFmtId="0" fontId="1" fillId="10" borderId="12" xfId="0" applyFont="1" applyFill="1" applyBorder="1" applyAlignment="1" applyProtection="1">
      <alignment horizontal="center" vertical="center"/>
      <protection locked="0"/>
    </xf>
    <xf numFmtId="0" fontId="1" fillId="9" borderId="12" xfId="0" applyFont="1" applyFill="1" applyBorder="1" applyAlignment="1" applyProtection="1">
      <alignment horizontal="center" vertical="center"/>
      <protection locked="0"/>
    </xf>
    <xf numFmtId="0" fontId="1" fillId="40" borderId="12" xfId="0" applyFont="1" applyFill="1" applyBorder="1" applyAlignment="1" applyProtection="1">
      <alignment horizontal="center" vertical="center"/>
      <protection locked="0"/>
    </xf>
    <xf numFmtId="0" fontId="1" fillId="41" borderId="12" xfId="0" applyFont="1" applyFill="1" applyBorder="1" applyAlignment="1" applyProtection="1">
      <alignment horizontal="center" vertical="center"/>
      <protection locked="0"/>
    </xf>
    <xf numFmtId="0" fontId="1" fillId="12" borderId="13" xfId="0" applyFont="1" applyFill="1" applyBorder="1" applyAlignment="1" applyProtection="1">
      <alignment horizontal="center" vertical="center"/>
      <protection locked="0"/>
    </xf>
    <xf numFmtId="0" fontId="1" fillId="11" borderId="13" xfId="0" applyFont="1" applyFill="1" applyBorder="1" applyAlignment="1" applyProtection="1">
      <alignment horizontal="center" vertical="center"/>
      <protection locked="0"/>
    </xf>
    <xf numFmtId="0" fontId="1" fillId="10" borderId="13" xfId="0" applyFont="1" applyFill="1" applyBorder="1" applyAlignment="1" applyProtection="1">
      <alignment horizontal="center" vertical="center"/>
      <protection locked="0"/>
    </xf>
    <xf numFmtId="0" fontId="1" fillId="9" borderId="13" xfId="0" applyFont="1" applyFill="1" applyBorder="1" applyAlignment="1" applyProtection="1">
      <alignment horizontal="center" vertical="center"/>
      <protection locked="0"/>
    </xf>
    <xf numFmtId="0" fontId="1" fillId="40" borderId="13" xfId="0" applyFont="1" applyFill="1" applyBorder="1" applyAlignment="1" applyProtection="1">
      <alignment horizontal="center" vertical="center"/>
      <protection locked="0"/>
    </xf>
    <xf numFmtId="0" fontId="1" fillId="41" borderId="13" xfId="0" applyFont="1" applyFill="1" applyBorder="1" applyAlignment="1" applyProtection="1">
      <alignment horizontal="center" vertical="center"/>
      <protection locked="0"/>
    </xf>
    <xf numFmtId="0" fontId="1" fillId="12" borderId="14" xfId="0" applyFont="1" applyFill="1" applyBorder="1" applyAlignment="1" applyProtection="1">
      <alignment horizontal="center" vertical="center"/>
      <protection locked="0"/>
    </xf>
    <xf numFmtId="0" fontId="1" fillId="11" borderId="14" xfId="0" applyFont="1" applyFill="1" applyBorder="1" applyAlignment="1" applyProtection="1">
      <alignment horizontal="center" vertical="center"/>
      <protection locked="0"/>
    </xf>
    <xf numFmtId="0" fontId="1" fillId="10" borderId="14" xfId="0" applyFont="1" applyFill="1" applyBorder="1" applyAlignment="1" applyProtection="1">
      <alignment horizontal="center" vertical="center"/>
      <protection locked="0"/>
    </xf>
    <xf numFmtId="0" fontId="1" fillId="9" borderId="14" xfId="0" applyFont="1" applyFill="1" applyBorder="1" applyAlignment="1" applyProtection="1">
      <alignment horizontal="center" vertical="center"/>
      <protection locked="0"/>
    </xf>
    <xf numFmtId="0" fontId="1" fillId="40" borderId="14" xfId="0" applyFont="1" applyFill="1" applyBorder="1" applyAlignment="1" applyProtection="1">
      <alignment horizontal="center" vertical="center"/>
      <protection locked="0"/>
    </xf>
    <xf numFmtId="0" fontId="1" fillId="41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5" fillId="42" borderId="15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43" borderId="12" xfId="0" applyFont="1" applyFill="1" applyBorder="1" applyAlignment="1" applyProtection="1">
      <alignment horizontal="center" vertical="center"/>
      <protection locked="0"/>
    </xf>
    <xf numFmtId="0" fontId="1" fillId="43" borderId="13" xfId="0" applyFont="1" applyFill="1" applyBorder="1" applyAlignment="1" applyProtection="1">
      <alignment horizontal="center" vertical="center"/>
      <protection locked="0"/>
    </xf>
    <xf numFmtId="0" fontId="1" fillId="43" borderId="14" xfId="0" applyFont="1" applyFill="1" applyBorder="1" applyAlignment="1" applyProtection="1">
      <alignment horizontal="center" vertical="center"/>
      <protection locked="0"/>
    </xf>
    <xf numFmtId="0" fontId="1" fillId="44" borderId="11" xfId="0" applyFont="1" applyFill="1" applyBorder="1" applyAlignment="1" applyProtection="1">
      <alignment horizontal="center" vertical="center"/>
      <protection locked="0"/>
    </xf>
    <xf numFmtId="0" fontId="1" fillId="45" borderId="12" xfId="0" applyFont="1" applyFill="1" applyBorder="1" applyAlignment="1" applyProtection="1">
      <alignment horizontal="center" vertical="center"/>
      <protection locked="0"/>
    </xf>
    <xf numFmtId="0" fontId="1" fillId="45" borderId="13" xfId="0" applyFont="1" applyFill="1" applyBorder="1" applyAlignment="1" applyProtection="1">
      <alignment horizontal="center" vertical="center"/>
      <protection locked="0"/>
    </xf>
    <xf numFmtId="0" fontId="1" fillId="45" borderId="14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5" fillId="18" borderId="11" xfId="0" applyFont="1" applyFill="1" applyBorder="1" applyAlignment="1" applyProtection="1">
      <alignment horizontal="center" vertical="center"/>
      <protection locked="0"/>
    </xf>
    <xf numFmtId="0" fontId="25" fillId="17" borderId="11" xfId="0" applyFont="1" applyFill="1" applyBorder="1" applyAlignment="1" applyProtection="1">
      <alignment horizontal="center" vertical="center"/>
      <protection locked="0"/>
    </xf>
    <xf numFmtId="0" fontId="25" fillId="16" borderId="11" xfId="0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44" borderId="11" xfId="0" applyFont="1" applyFill="1" applyBorder="1" applyAlignment="1" applyProtection="1">
      <alignment horizontal="center" vertical="center"/>
      <protection locked="0"/>
    </xf>
    <xf numFmtId="0" fontId="25" fillId="15" borderId="11" xfId="0" applyFont="1" applyFill="1" applyBorder="1" applyAlignment="1" applyProtection="1">
      <alignment horizontal="center" vertical="center"/>
      <protection locked="0"/>
    </xf>
    <xf numFmtId="0" fontId="25" fillId="33" borderId="11" xfId="0" applyFont="1" applyFill="1" applyBorder="1" applyAlignment="1" applyProtection="1">
      <alignment horizontal="center" vertical="center"/>
      <protection locked="0"/>
    </xf>
    <xf numFmtId="0" fontId="25" fillId="38" borderId="11" xfId="0" applyFont="1" applyFill="1" applyBorder="1" applyAlignment="1" applyProtection="1">
      <alignment horizontal="center" vertical="center"/>
      <protection locked="0"/>
    </xf>
    <xf numFmtId="0" fontId="25" fillId="39" borderId="11" xfId="0" applyFont="1" applyFill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/>
    </xf>
    <xf numFmtId="0" fontId="1" fillId="4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4" borderId="2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46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5"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2" tint="-0.4999699890613556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2" tint="-0.4999699890613556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FFCC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28575</xdr:rowOff>
    </xdr:from>
    <xdr:to>
      <xdr:col>5</xdr:col>
      <xdr:colOff>981075</xdr:colOff>
      <xdr:row>3</xdr:row>
      <xdr:rowOff>85725</xdr:rowOff>
    </xdr:to>
    <xdr:sp macro="[0]!tirage">
      <xdr:nvSpPr>
        <xdr:cNvPr id="1" name="ZoneTexte 1"/>
        <xdr:cNvSpPr txBox="1">
          <a:spLocks noChangeArrowheads="1"/>
        </xdr:cNvSpPr>
      </xdr:nvSpPr>
      <xdr:spPr>
        <a:xfrm>
          <a:off x="5029200" y="571500"/>
          <a:ext cx="857250" cy="209550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TIRAGE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2</xdr:row>
      <xdr:rowOff>47625</xdr:rowOff>
    </xdr:from>
    <xdr:to>
      <xdr:col>4</xdr:col>
      <xdr:colOff>609600</xdr:colOff>
      <xdr:row>8</xdr:row>
      <xdr:rowOff>85725</xdr:rowOff>
    </xdr:to>
    <xdr:sp>
      <xdr:nvSpPr>
        <xdr:cNvPr id="1" name="Ellipse 1"/>
        <xdr:cNvSpPr>
          <a:spLocks/>
        </xdr:cNvSpPr>
      </xdr:nvSpPr>
      <xdr:spPr>
        <a:xfrm>
          <a:off x="1685925" y="447675"/>
          <a:ext cx="2247900" cy="12382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TABLE 1</a:t>
          </a:r>
        </a:p>
      </xdr:txBody>
    </xdr:sp>
    <xdr:clientData/>
  </xdr:twoCellAnchor>
  <xdr:twoCellAnchor>
    <xdr:from>
      <xdr:col>9</xdr:col>
      <xdr:colOff>361950</xdr:colOff>
      <xdr:row>2</xdr:row>
      <xdr:rowOff>66675</xdr:rowOff>
    </xdr:from>
    <xdr:to>
      <xdr:col>11</xdr:col>
      <xdr:colOff>647700</xdr:colOff>
      <xdr:row>8</xdr:row>
      <xdr:rowOff>104775</xdr:rowOff>
    </xdr:to>
    <xdr:sp>
      <xdr:nvSpPr>
        <xdr:cNvPr id="2" name="Ellipse 2"/>
        <xdr:cNvSpPr>
          <a:spLocks/>
        </xdr:cNvSpPr>
      </xdr:nvSpPr>
      <xdr:spPr>
        <a:xfrm>
          <a:off x="7391400" y="466725"/>
          <a:ext cx="2247900" cy="1238250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TABLE  2</a:t>
          </a:r>
        </a:p>
      </xdr:txBody>
    </xdr:sp>
    <xdr:clientData/>
  </xdr:twoCellAnchor>
  <xdr:twoCellAnchor>
    <xdr:from>
      <xdr:col>2</xdr:col>
      <xdr:colOff>371475</xdr:colOff>
      <xdr:row>24</xdr:row>
      <xdr:rowOff>76200</xdr:rowOff>
    </xdr:from>
    <xdr:to>
      <xdr:col>4</xdr:col>
      <xdr:colOff>657225</xdr:colOff>
      <xdr:row>30</xdr:row>
      <xdr:rowOff>114300</xdr:rowOff>
    </xdr:to>
    <xdr:sp>
      <xdr:nvSpPr>
        <xdr:cNvPr id="3" name="Ellipse 3"/>
        <xdr:cNvSpPr>
          <a:spLocks/>
        </xdr:cNvSpPr>
      </xdr:nvSpPr>
      <xdr:spPr>
        <a:xfrm>
          <a:off x="1733550" y="4876800"/>
          <a:ext cx="2247900" cy="1238250"/>
        </a:xfrm>
        <a:prstGeom prst="ellips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TABLE  5</a:t>
          </a:r>
        </a:p>
      </xdr:txBody>
    </xdr:sp>
    <xdr:clientData/>
  </xdr:twoCellAnchor>
  <xdr:twoCellAnchor>
    <xdr:from>
      <xdr:col>9</xdr:col>
      <xdr:colOff>323850</xdr:colOff>
      <xdr:row>13</xdr:row>
      <xdr:rowOff>47625</xdr:rowOff>
    </xdr:from>
    <xdr:to>
      <xdr:col>11</xdr:col>
      <xdr:colOff>609600</xdr:colOff>
      <xdr:row>19</xdr:row>
      <xdr:rowOff>85725</xdr:rowOff>
    </xdr:to>
    <xdr:sp>
      <xdr:nvSpPr>
        <xdr:cNvPr id="4" name="Ellipse 4"/>
        <xdr:cNvSpPr>
          <a:spLocks/>
        </xdr:cNvSpPr>
      </xdr:nvSpPr>
      <xdr:spPr>
        <a:xfrm>
          <a:off x="7353300" y="2647950"/>
          <a:ext cx="2247900" cy="12382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TABLE  4</a:t>
          </a:r>
        </a:p>
      </xdr:txBody>
    </xdr:sp>
    <xdr:clientData/>
  </xdr:twoCellAnchor>
  <xdr:twoCellAnchor>
    <xdr:from>
      <xdr:col>2</xdr:col>
      <xdr:colOff>333375</xdr:colOff>
      <xdr:row>13</xdr:row>
      <xdr:rowOff>38100</xdr:rowOff>
    </xdr:from>
    <xdr:to>
      <xdr:col>4</xdr:col>
      <xdr:colOff>619125</xdr:colOff>
      <xdr:row>19</xdr:row>
      <xdr:rowOff>76200</xdr:rowOff>
    </xdr:to>
    <xdr:sp>
      <xdr:nvSpPr>
        <xdr:cNvPr id="5" name="Ellipse 5"/>
        <xdr:cNvSpPr>
          <a:spLocks/>
        </xdr:cNvSpPr>
      </xdr:nvSpPr>
      <xdr:spPr>
        <a:xfrm>
          <a:off x="1695450" y="2638425"/>
          <a:ext cx="2247900" cy="1238250"/>
        </a:xfrm>
        <a:prstGeom prst="ellipse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TABLE  3</a:t>
          </a:r>
        </a:p>
      </xdr:txBody>
    </xdr:sp>
    <xdr:clientData/>
  </xdr:twoCellAnchor>
  <xdr:twoCellAnchor>
    <xdr:from>
      <xdr:col>9</xdr:col>
      <xdr:colOff>123825</xdr:colOff>
      <xdr:row>24</xdr:row>
      <xdr:rowOff>76200</xdr:rowOff>
    </xdr:from>
    <xdr:to>
      <xdr:col>10</xdr:col>
      <xdr:colOff>333375</xdr:colOff>
      <xdr:row>25</xdr:row>
      <xdr:rowOff>133350</xdr:rowOff>
    </xdr:to>
    <xdr:sp macro="[0]!tirageTABLE">
      <xdr:nvSpPr>
        <xdr:cNvPr id="6" name="ZoneTexte 7"/>
        <xdr:cNvSpPr txBox="1">
          <a:spLocks noChangeArrowheads="1"/>
        </xdr:cNvSpPr>
      </xdr:nvSpPr>
      <xdr:spPr>
        <a:xfrm>
          <a:off x="7153275" y="4876800"/>
          <a:ext cx="1190625" cy="25717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TIRAGE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I24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9" width="14.7109375" style="0" customWidth="1"/>
  </cols>
  <sheetData>
    <row r="1" spans="1:9" s="4" customFormat="1" ht="29.25">
      <c r="A1" s="67" t="s">
        <v>16</v>
      </c>
      <c r="B1" s="68"/>
      <c r="C1" s="68"/>
      <c r="D1" s="68"/>
      <c r="E1" s="68"/>
      <c r="F1" s="68"/>
      <c r="G1" s="68"/>
      <c r="H1" s="68"/>
      <c r="I1" s="68"/>
    </row>
    <row r="2" spans="1:7" s="4" customFormat="1" ht="13.5" customHeight="1">
      <c r="A2" s="7"/>
      <c r="B2" s="7"/>
      <c r="C2" s="7"/>
      <c r="D2" s="7"/>
      <c r="E2" s="7"/>
      <c r="F2" s="7"/>
      <c r="G2" s="7"/>
    </row>
    <row r="3" spans="1:7" s="4" customFormat="1" ht="12" customHeight="1">
      <c r="A3" s="24" t="s">
        <v>17</v>
      </c>
      <c r="B3" s="24">
        <f>COUNTA(B8:I8)</f>
        <v>8</v>
      </c>
      <c r="C3" s="6"/>
      <c r="D3" s="6"/>
      <c r="E3" s="6"/>
      <c r="F3" s="6"/>
      <c r="G3" s="6"/>
    </row>
    <row r="4" spans="1:7" s="4" customFormat="1" ht="12" customHeight="1">
      <c r="A4" s="24" t="s">
        <v>47</v>
      </c>
      <c r="B4" s="24">
        <f>COUNTA(B8:B12)</f>
        <v>5</v>
      </c>
      <c r="C4" s="6"/>
      <c r="D4" s="6"/>
      <c r="E4" s="6"/>
      <c r="F4" s="6"/>
      <c r="G4" s="6"/>
    </row>
    <row r="5" spans="1:7" s="4" customFormat="1" ht="12" customHeight="1" thickBot="1">
      <c r="A5" s="6"/>
      <c r="B5" s="6"/>
      <c r="C5" s="6"/>
      <c r="D5" s="6"/>
      <c r="E5" s="6"/>
      <c r="F5" s="6"/>
      <c r="G5" s="6"/>
    </row>
    <row r="6" spans="1:9" s="4" customFormat="1" ht="12" customHeight="1" thickBot="1">
      <c r="A6" s="69" t="s">
        <v>18</v>
      </c>
      <c r="B6" s="8" t="s">
        <v>51</v>
      </c>
      <c r="C6" s="8" t="s">
        <v>52</v>
      </c>
      <c r="D6" s="8" t="s">
        <v>53</v>
      </c>
      <c r="E6" s="8" t="s">
        <v>48</v>
      </c>
      <c r="F6" s="8" t="s">
        <v>49</v>
      </c>
      <c r="G6" s="8" t="s">
        <v>50</v>
      </c>
      <c r="H6" s="8" t="s">
        <v>59</v>
      </c>
      <c r="I6" s="8" t="s">
        <v>60</v>
      </c>
    </row>
    <row r="7" spans="1:9" s="4" customFormat="1" ht="12" customHeight="1" thickBot="1">
      <c r="A7" s="70"/>
      <c r="B7" s="42" t="s">
        <v>19</v>
      </c>
      <c r="C7" s="43" t="s">
        <v>20</v>
      </c>
      <c r="D7" s="44" t="s">
        <v>26</v>
      </c>
      <c r="E7" s="45" t="s">
        <v>48</v>
      </c>
      <c r="F7" s="46" t="s">
        <v>49</v>
      </c>
      <c r="G7" s="47" t="s">
        <v>50</v>
      </c>
      <c r="H7" s="71" t="s">
        <v>59</v>
      </c>
      <c r="I7" s="75" t="s">
        <v>60</v>
      </c>
    </row>
    <row r="8" spans="1:9" s="4" customFormat="1" ht="12" customHeight="1">
      <c r="A8" s="10" t="s">
        <v>11</v>
      </c>
      <c r="B8" s="48" t="s">
        <v>5</v>
      </c>
      <c r="C8" s="49" t="s">
        <v>21</v>
      </c>
      <c r="D8" s="50" t="s">
        <v>27</v>
      </c>
      <c r="E8" s="51" t="s">
        <v>32</v>
      </c>
      <c r="F8" s="52" t="s">
        <v>37</v>
      </c>
      <c r="G8" s="53" t="s">
        <v>42</v>
      </c>
      <c r="H8" s="72">
        <v>1</v>
      </c>
      <c r="I8" s="76">
        <v>6</v>
      </c>
    </row>
    <row r="9" spans="1:9" s="4" customFormat="1" ht="12" customHeight="1">
      <c r="A9" s="11" t="s">
        <v>12</v>
      </c>
      <c r="B9" s="54" t="s">
        <v>6</v>
      </c>
      <c r="C9" s="55" t="s">
        <v>22</v>
      </c>
      <c r="D9" s="56" t="s">
        <v>28</v>
      </c>
      <c r="E9" s="57" t="s">
        <v>36</v>
      </c>
      <c r="F9" s="58" t="s">
        <v>38</v>
      </c>
      <c r="G9" s="59" t="s">
        <v>43</v>
      </c>
      <c r="H9" s="73">
        <v>2</v>
      </c>
      <c r="I9" s="77">
        <v>7</v>
      </c>
    </row>
    <row r="10" spans="1:9" s="4" customFormat="1" ht="12" customHeight="1">
      <c r="A10" s="11" t="s">
        <v>13</v>
      </c>
      <c r="B10" s="54" t="s">
        <v>7</v>
      </c>
      <c r="C10" s="55" t="s">
        <v>23</v>
      </c>
      <c r="D10" s="56" t="s">
        <v>29</v>
      </c>
      <c r="E10" s="57" t="s">
        <v>33</v>
      </c>
      <c r="F10" s="58" t="s">
        <v>39</v>
      </c>
      <c r="G10" s="59" t="s">
        <v>44</v>
      </c>
      <c r="H10" s="73">
        <v>3</v>
      </c>
      <c r="I10" s="77">
        <v>8</v>
      </c>
    </row>
    <row r="11" spans="1:9" s="4" customFormat="1" ht="12" customHeight="1">
      <c r="A11" s="11" t="s">
        <v>14</v>
      </c>
      <c r="B11" s="54" t="s">
        <v>8</v>
      </c>
      <c r="C11" s="55" t="s">
        <v>24</v>
      </c>
      <c r="D11" s="56" t="s">
        <v>30</v>
      </c>
      <c r="E11" s="57" t="s">
        <v>34</v>
      </c>
      <c r="F11" s="58" t="s">
        <v>40</v>
      </c>
      <c r="G11" s="59" t="s">
        <v>45</v>
      </c>
      <c r="H11" s="73">
        <v>4</v>
      </c>
      <c r="I11" s="77">
        <v>9</v>
      </c>
    </row>
    <row r="12" spans="1:9" s="4" customFormat="1" ht="12" customHeight="1" thickBot="1">
      <c r="A12" s="12" t="s">
        <v>15</v>
      </c>
      <c r="B12" s="60" t="s">
        <v>9</v>
      </c>
      <c r="C12" s="61" t="s">
        <v>25</v>
      </c>
      <c r="D12" s="62" t="s">
        <v>31</v>
      </c>
      <c r="E12" s="63" t="s">
        <v>35</v>
      </c>
      <c r="F12" s="64" t="s">
        <v>41</v>
      </c>
      <c r="G12" s="65" t="s">
        <v>46</v>
      </c>
      <c r="H12" s="74">
        <v>5</v>
      </c>
      <c r="I12" s="78">
        <v>10</v>
      </c>
    </row>
    <row r="13" spans="1:7" ht="12" customHeight="1">
      <c r="A13" s="13"/>
      <c r="B13" s="13"/>
      <c r="C13" s="13"/>
      <c r="D13" s="13"/>
      <c r="E13" s="13"/>
      <c r="F13" s="13"/>
      <c r="G13" s="13"/>
    </row>
    <row r="14" spans="1:7" ht="12" customHeight="1">
      <c r="A14" s="66" t="s">
        <v>10</v>
      </c>
      <c r="B14" s="66"/>
      <c r="C14" s="66"/>
      <c r="D14" s="66"/>
      <c r="E14" s="66"/>
      <c r="F14" s="14"/>
      <c r="G14" s="13"/>
    </row>
    <row r="15" spans="1:7" ht="12" customHeight="1" thickBot="1">
      <c r="A15" s="6"/>
      <c r="B15" s="6"/>
      <c r="C15" s="6"/>
      <c r="D15" s="6"/>
      <c r="E15" s="6"/>
      <c r="F15" s="6"/>
      <c r="G15" s="13"/>
    </row>
    <row r="16" spans="1:7" ht="12" customHeight="1" thickBot="1">
      <c r="A16" s="15" t="s">
        <v>0</v>
      </c>
      <c r="B16" s="16" t="s">
        <v>1</v>
      </c>
      <c r="C16" s="17" t="s">
        <v>2</v>
      </c>
      <c r="D16" s="18" t="s">
        <v>3</v>
      </c>
      <c r="E16" s="9" t="s">
        <v>4</v>
      </c>
      <c r="F16" s="13"/>
      <c r="G16" s="13"/>
    </row>
    <row r="17" spans="1:7" ht="12" customHeight="1">
      <c r="A17" s="108" t="str">
        <f>IF(EQUIPE1!C2=0," ",EQUIPE1!C2)</f>
        <v>YUL</v>
      </c>
      <c r="B17" s="109" t="str">
        <f>IF(EQUIPE1!D2=0," ",EQUIPE1!D2)</f>
        <v>TOT80</v>
      </c>
      <c r="C17" s="110" t="str">
        <f>IF(EQUIPE1!E2=0," ",EQUIPE1!E2)</f>
        <v>DINDIN</v>
      </c>
      <c r="D17" s="111" t="str">
        <f>IF(EQUIPE1!F2=0," ",EQUIPE1!F2)</f>
        <v>ASDUVOLANT</v>
      </c>
      <c r="E17" s="112" t="str">
        <f>IF(EQUIPE1!G2=0," ",EQUIPE1!G2)</f>
        <v>ROMANO</v>
      </c>
      <c r="F17" s="13"/>
      <c r="G17" s="13"/>
    </row>
    <row r="18" spans="1:7" ht="12" customHeight="1">
      <c r="A18" s="19" t="str">
        <f>IF(EQUIPE2!C2=0," ",EQUIPE2!C2)</f>
        <v>MATPAD</v>
      </c>
      <c r="B18" s="20" t="str">
        <f>IF(EQUIPE2!D2=0," ",EQUIPE2!D2)</f>
        <v>JOE</v>
      </c>
      <c r="C18" s="21" t="str">
        <f>IF(EQUIPE2!E2=0," ",EQUIPE2!E2)</f>
        <v>JE</v>
      </c>
      <c r="D18" s="22" t="str">
        <f>IF(EQUIPE2!F2=0," ",EQUIPE2!F2)</f>
        <v>CARO</v>
      </c>
      <c r="E18" s="23" t="str">
        <f>IF(EQUIPE2!G2=0," ",EQUIPE2!G2)</f>
        <v>LUDOPAD</v>
      </c>
      <c r="F18" s="13"/>
      <c r="G18" s="13"/>
    </row>
    <row r="19" spans="1:7" ht="12" customHeight="1">
      <c r="A19" s="19" t="str">
        <f>IF(EQUIPE3!C2=0," ",EQUIPE3!C2)</f>
        <v>FRED K</v>
      </c>
      <c r="B19" s="20" t="str">
        <f>IF(EQUIPE3!D2=0," ",EQUIPE3!D2)</f>
        <v>DALTON</v>
      </c>
      <c r="C19" s="21" t="str">
        <f>IF(EQUIPE3!E2=0," ",EQUIPE3!E2)</f>
        <v>ALANOVITCH</v>
      </c>
      <c r="D19" s="22" t="str">
        <f>IF(EQUIPE3!F2=0," ",EQUIPE3!F2)</f>
        <v>MELANIE</v>
      </c>
      <c r="E19" s="23" t="str">
        <f>IF(EQUIPE3!G2=0," ",EQUIPE3!G2)</f>
        <v>YOHAN</v>
      </c>
      <c r="F19" s="13"/>
      <c r="G19" s="13"/>
    </row>
    <row r="20" spans="1:7" ht="12" customHeight="1">
      <c r="A20" s="19" t="str">
        <f>IF(EQUIPE4!C2=0," ",EQUIPE4!C2)</f>
        <v>JC</v>
      </c>
      <c r="B20" s="20" t="str">
        <f>IF(EQUIPE4!D2=0," ",EQUIPE4!D2)</f>
        <v>FRANCIS</v>
      </c>
      <c r="C20" s="21" t="str">
        <f>IF(EQUIPE4!E2=0," ",EQUIPE4!E2)</f>
        <v>LUC </v>
      </c>
      <c r="D20" s="22" t="str">
        <f>IF(EQUIPE4!F2=0," ",EQUIPE4!F2)</f>
        <v>JOJO</v>
      </c>
      <c r="E20" s="23" t="str">
        <f>IF(EQUIPE4!G2=0," ",EQUIPE4!G2)</f>
        <v>FRANCOIS</v>
      </c>
      <c r="F20" s="13"/>
      <c r="G20" s="13"/>
    </row>
    <row r="21" spans="1:7" ht="12" customHeight="1">
      <c r="A21" s="19" t="str">
        <f>IF(EQUIPE5!C2=0," ",EQUIPE5!C2)</f>
        <v>JOSE</v>
      </c>
      <c r="B21" s="20" t="str">
        <f>IF(EQUIPE5!D2=0," ",EQUIPE5!D2)</f>
        <v>JACK</v>
      </c>
      <c r="C21" s="21" t="str">
        <f>IF(EQUIPE5!E2=0," ",EQUIPE5!E2)</f>
        <v>MACOVA</v>
      </c>
      <c r="D21" s="22" t="str">
        <f>IF(EQUIPE5!F2=0," ",EQUIPE5!F2)</f>
        <v>ROSY</v>
      </c>
      <c r="E21" s="23" t="str">
        <f>IF(EQUIPE5!G2=0," ",EQUIPE5!G2)</f>
        <v>OLIVE</v>
      </c>
      <c r="F21" s="13"/>
      <c r="G21" s="13"/>
    </row>
    <row r="22" spans="1:7" ht="12" customHeight="1">
      <c r="A22" s="19" t="str">
        <f>IF(EQUIPE6!C2=0," ",EQUIPE6!C2)</f>
        <v>MARINE</v>
      </c>
      <c r="B22" s="20" t="str">
        <f>IF(EQUIPE6!D2=0," ",EQUIPE6!D2)</f>
        <v>RORO80</v>
      </c>
      <c r="C22" s="21" t="str">
        <f>IF(EQUIPE6!E2=0," ",EQUIPE6!E2)</f>
        <v>NICO</v>
      </c>
      <c r="D22" s="22" t="str">
        <f>IF(EQUIPE6!F2=0," ",EQUIPE6!F2)</f>
        <v>PACO</v>
      </c>
      <c r="E22" s="23" t="str">
        <f>IF(EQUIPE6!G2=0," ",EQUIPE6!G2)</f>
        <v>RICHARD</v>
      </c>
      <c r="F22" s="13"/>
      <c r="G22" s="13"/>
    </row>
    <row r="23" spans="1:5" ht="15">
      <c r="A23" s="19">
        <f>IF(EQUIPE7!C2=0," ",EQUIPE7!C2)</f>
        <v>2</v>
      </c>
      <c r="B23" s="20">
        <f>IF(EQUIPE7!D2=0," ",EQUIPE7!D2)</f>
        <v>4</v>
      </c>
      <c r="C23" s="21">
        <f>IF(EQUIPE7!E2=0," ",EQUIPE7!E2)</f>
        <v>1</v>
      </c>
      <c r="D23" s="22">
        <f>IF(EQUIPE7!F2=0," ",EQUIPE7!F2)</f>
        <v>5</v>
      </c>
      <c r="E23" s="23">
        <f>IF(EQUIPE7!G2=0," ",EQUIPE7!G2)</f>
        <v>3</v>
      </c>
    </row>
    <row r="24" spans="1:5" ht="15.75" thickBot="1">
      <c r="A24" s="19">
        <f>IF(EQUIPE8!C2=0," ",EQUIPE8!C2)</f>
        <v>9</v>
      </c>
      <c r="B24" s="113">
        <f>IF(EQUIPE8!D2=0," ",EQUIPE8!D2)</f>
        <v>10</v>
      </c>
      <c r="C24" s="114">
        <f>IF(EQUIPE8!E2=0," ",EQUIPE8!E2)</f>
        <v>6</v>
      </c>
      <c r="D24" s="115">
        <f>IF(EQUIPE8!F2=0," ",EQUIPE8!F2)</f>
        <v>8</v>
      </c>
      <c r="E24" s="116">
        <f>IF(EQUIPE8!G2=0," ",EQUIPE8!G2)</f>
        <v>7</v>
      </c>
    </row>
  </sheetData>
  <sheetProtection selectLockedCells="1"/>
  <mergeCells count="3">
    <mergeCell ref="A14:E14"/>
    <mergeCell ref="A6:A7"/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"/>
  <dimension ref="A1:N33"/>
  <sheetViews>
    <sheetView zoomScale="73" zoomScaleNormal="73" zoomScalePageLayoutView="0" workbookViewId="0" topLeftCell="A1">
      <selection activeCell="P21" sqref="P21"/>
    </sheetView>
  </sheetViews>
  <sheetFormatPr defaultColWidth="11.421875" defaultRowHeight="12.75"/>
  <cols>
    <col min="1" max="1" width="5.7109375" style="82" customWidth="1"/>
    <col min="2" max="6" width="14.7109375" style="82" customWidth="1"/>
    <col min="7" max="8" width="5.7109375" style="82" customWidth="1"/>
    <col min="9" max="13" width="14.7109375" style="82" customWidth="1"/>
    <col min="14" max="14" width="5.7109375" style="82" customWidth="1"/>
    <col min="15" max="19" width="11.421875" style="82" customWidth="1"/>
    <col min="20" max="16384" width="11.421875" style="82" customWidth="1"/>
  </cols>
  <sheetData>
    <row r="1" spans="1:14" ht="15.75" customHeight="1" thickBot="1">
      <c r="A1" s="79"/>
      <c r="B1" s="80"/>
      <c r="C1" s="80"/>
      <c r="D1" s="80"/>
      <c r="E1" s="80"/>
      <c r="F1" s="80"/>
      <c r="G1" s="81"/>
      <c r="H1" s="79"/>
      <c r="I1" s="80"/>
      <c r="J1" s="80"/>
      <c r="K1" s="80"/>
      <c r="L1" s="80"/>
      <c r="M1" s="80"/>
      <c r="N1" s="81"/>
    </row>
    <row r="2" spans="1:14" ht="15.75" customHeight="1" thickBot="1">
      <c r="A2" s="83"/>
      <c r="B2" s="84" t="str">
        <f>RECAP!A17</f>
        <v>YUL</v>
      </c>
      <c r="D2" s="85" t="str">
        <f>RECAP!A18</f>
        <v>MATPAD</v>
      </c>
      <c r="F2" s="86" t="str">
        <f>RECAP!A19</f>
        <v>FRED K</v>
      </c>
      <c r="G2" s="87"/>
      <c r="H2" s="83"/>
      <c r="I2" s="84" t="str">
        <f>RECAP!B17</f>
        <v>TOT80</v>
      </c>
      <c r="K2" s="85" t="str">
        <f>RECAP!B18</f>
        <v>JOE</v>
      </c>
      <c r="M2" s="86" t="str">
        <f>RECAP!B19</f>
        <v>DALTON</v>
      </c>
      <c r="N2" s="87"/>
    </row>
    <row r="3" spans="1:14" ht="15.75" customHeight="1">
      <c r="A3" s="83"/>
      <c r="B3" s="88"/>
      <c r="C3" s="88"/>
      <c r="D3" s="88"/>
      <c r="E3" s="88"/>
      <c r="F3" s="88"/>
      <c r="G3" s="87"/>
      <c r="H3" s="83"/>
      <c r="I3" s="88"/>
      <c r="J3" s="88"/>
      <c r="K3" s="88"/>
      <c r="L3" s="88"/>
      <c r="M3" s="88"/>
      <c r="N3" s="87"/>
    </row>
    <row r="4" spans="1:14" ht="15.75" customHeight="1">
      <c r="A4" s="83"/>
      <c r="B4" s="88"/>
      <c r="C4" s="88"/>
      <c r="D4" s="88"/>
      <c r="E4" s="88"/>
      <c r="F4" s="88"/>
      <c r="G4" s="87"/>
      <c r="H4" s="83"/>
      <c r="I4" s="88"/>
      <c r="J4" s="88"/>
      <c r="K4" s="88"/>
      <c r="L4" s="88"/>
      <c r="M4" s="88"/>
      <c r="N4" s="87"/>
    </row>
    <row r="5" spans="1:14" ht="15.75" customHeight="1" thickBot="1">
      <c r="A5" s="89"/>
      <c r="B5" s="89"/>
      <c r="C5" s="88"/>
      <c r="D5" s="88"/>
      <c r="E5" s="88"/>
      <c r="F5" s="88"/>
      <c r="G5" s="87"/>
      <c r="H5" s="83"/>
      <c r="I5" s="88"/>
      <c r="J5" s="88"/>
      <c r="K5" s="88"/>
      <c r="L5" s="88"/>
      <c r="M5" s="88"/>
      <c r="N5" s="87"/>
    </row>
    <row r="6" spans="1:14" ht="15.75" customHeight="1" thickBot="1">
      <c r="A6" s="83"/>
      <c r="B6" s="90">
        <f>RECAP!A24</f>
        <v>9</v>
      </c>
      <c r="C6" s="88"/>
      <c r="D6" s="88"/>
      <c r="E6" s="88"/>
      <c r="F6" s="91" t="str">
        <f>RECAP!A20</f>
        <v>JC</v>
      </c>
      <c r="G6" s="87"/>
      <c r="H6" s="83"/>
      <c r="I6" s="90">
        <f>RECAP!B24</f>
        <v>10</v>
      </c>
      <c r="J6" s="88"/>
      <c r="K6" s="88"/>
      <c r="L6" s="88"/>
      <c r="M6" s="91" t="str">
        <f>RECAP!B20</f>
        <v>FRANCIS</v>
      </c>
      <c r="N6" s="87"/>
    </row>
    <row r="7" spans="1:14" ht="15.75" customHeight="1">
      <c r="A7" s="83"/>
      <c r="B7" s="88"/>
      <c r="C7" s="88"/>
      <c r="D7" s="88"/>
      <c r="E7" s="88"/>
      <c r="F7" s="88"/>
      <c r="G7" s="87"/>
      <c r="H7" s="83"/>
      <c r="I7" s="88"/>
      <c r="J7" s="88"/>
      <c r="K7" s="88"/>
      <c r="L7" s="88"/>
      <c r="M7" s="88"/>
      <c r="N7" s="87"/>
    </row>
    <row r="8" spans="1:14" ht="15.75" customHeight="1">
      <c r="A8" s="83"/>
      <c r="B8" s="88"/>
      <c r="C8" s="88"/>
      <c r="D8" s="88"/>
      <c r="E8" s="88"/>
      <c r="F8" s="88"/>
      <c r="G8" s="87"/>
      <c r="H8" s="83"/>
      <c r="I8" s="88"/>
      <c r="J8" s="88"/>
      <c r="K8" s="88"/>
      <c r="L8" s="88"/>
      <c r="M8" s="88"/>
      <c r="N8" s="87"/>
    </row>
    <row r="9" spans="1:14" ht="15.75" customHeight="1" thickBot="1">
      <c r="A9" s="83"/>
      <c r="B9" s="88"/>
      <c r="C9" s="88"/>
      <c r="D9" s="88"/>
      <c r="E9" s="88"/>
      <c r="F9" s="88"/>
      <c r="G9" s="87"/>
      <c r="H9" s="83"/>
      <c r="I9" s="88"/>
      <c r="J9" s="88"/>
      <c r="K9" s="88"/>
      <c r="L9" s="88"/>
      <c r="M9" s="88"/>
      <c r="N9" s="87"/>
    </row>
    <row r="10" spans="1:14" ht="15.75" customHeight="1" thickBot="1">
      <c r="A10" s="83"/>
      <c r="B10" s="92">
        <f>RECAP!A23</f>
        <v>2</v>
      </c>
      <c r="D10" s="93" t="str">
        <f>RECAP!A22</f>
        <v>MARINE</v>
      </c>
      <c r="F10" s="94" t="str">
        <f>RECAP!A21</f>
        <v>JOSE</v>
      </c>
      <c r="G10" s="87"/>
      <c r="H10" s="83"/>
      <c r="I10" s="92">
        <f>RECAP!B23</f>
        <v>4</v>
      </c>
      <c r="K10" s="93" t="str">
        <f>RECAP!B22</f>
        <v>RORO80</v>
      </c>
      <c r="M10" s="94" t="str">
        <f>RECAP!B21</f>
        <v>JACK</v>
      </c>
      <c r="N10" s="87"/>
    </row>
    <row r="11" spans="1:14" ht="15.75" customHeight="1" thickBot="1">
      <c r="A11" s="95"/>
      <c r="B11" s="96"/>
      <c r="C11" s="96"/>
      <c r="D11" s="96"/>
      <c r="E11" s="96"/>
      <c r="F11" s="96"/>
      <c r="G11" s="97"/>
      <c r="H11" s="95"/>
      <c r="I11" s="96"/>
      <c r="J11" s="96"/>
      <c r="K11" s="96"/>
      <c r="L11" s="96"/>
      <c r="M11" s="96"/>
      <c r="N11" s="97"/>
    </row>
    <row r="12" spans="1:14" ht="15.75" customHeight="1" thickBot="1">
      <c r="A12" s="79"/>
      <c r="B12" s="80"/>
      <c r="C12" s="80"/>
      <c r="D12" s="80"/>
      <c r="E12" s="80"/>
      <c r="F12" s="80"/>
      <c r="G12" s="81"/>
      <c r="H12" s="79"/>
      <c r="I12" s="80"/>
      <c r="J12" s="80"/>
      <c r="K12" s="80"/>
      <c r="L12" s="80"/>
      <c r="M12" s="80"/>
      <c r="N12" s="81"/>
    </row>
    <row r="13" spans="1:14" ht="15.75" customHeight="1" thickBot="1">
      <c r="A13" s="83"/>
      <c r="B13" s="84" t="str">
        <f>RECAP!C17</f>
        <v>DINDIN</v>
      </c>
      <c r="D13" s="85" t="str">
        <f>RECAP!C18</f>
        <v>JE</v>
      </c>
      <c r="F13" s="86" t="str">
        <f>RECAP!C19</f>
        <v>ALANOVITCH</v>
      </c>
      <c r="G13" s="87"/>
      <c r="H13" s="83"/>
      <c r="I13" s="84" t="str">
        <f>RECAP!D17</f>
        <v>ASDUVOLANT</v>
      </c>
      <c r="K13" s="85" t="str">
        <f>RECAP!D18</f>
        <v>CARO</v>
      </c>
      <c r="M13" s="86" t="str">
        <f>RECAP!D19</f>
        <v>MELANIE</v>
      </c>
      <c r="N13" s="87"/>
    </row>
    <row r="14" spans="1:14" ht="15.75" customHeight="1">
      <c r="A14" s="83"/>
      <c r="B14" s="88"/>
      <c r="C14" s="88"/>
      <c r="D14" s="88"/>
      <c r="E14" s="88"/>
      <c r="F14" s="88"/>
      <c r="G14" s="87"/>
      <c r="H14" s="83"/>
      <c r="I14" s="88"/>
      <c r="J14" s="88"/>
      <c r="K14" s="88"/>
      <c r="L14" s="88"/>
      <c r="M14" s="88"/>
      <c r="N14" s="87"/>
    </row>
    <row r="15" spans="1:14" ht="15.75" customHeight="1">
      <c r="A15" s="83"/>
      <c r="B15" s="88"/>
      <c r="C15" s="88"/>
      <c r="D15" s="88"/>
      <c r="E15" s="88"/>
      <c r="F15" s="88"/>
      <c r="G15" s="87"/>
      <c r="H15" s="83"/>
      <c r="I15" s="88"/>
      <c r="J15" s="88"/>
      <c r="K15" s="88"/>
      <c r="L15" s="88"/>
      <c r="M15" s="88"/>
      <c r="N15" s="87"/>
    </row>
    <row r="16" spans="1:14" ht="15.75" customHeight="1" thickBot="1">
      <c r="A16" s="83"/>
      <c r="B16" s="88"/>
      <c r="C16" s="88"/>
      <c r="D16" s="88"/>
      <c r="E16" s="88"/>
      <c r="F16" s="88"/>
      <c r="G16" s="87"/>
      <c r="H16" s="83"/>
      <c r="I16" s="88"/>
      <c r="J16" s="88"/>
      <c r="K16" s="88"/>
      <c r="L16" s="88"/>
      <c r="M16" s="88"/>
      <c r="N16" s="87"/>
    </row>
    <row r="17" spans="1:14" ht="15.75" customHeight="1" thickBot="1">
      <c r="A17" s="83"/>
      <c r="B17" s="90">
        <f>RECAP!C24</f>
        <v>6</v>
      </c>
      <c r="C17" s="88"/>
      <c r="D17" s="88"/>
      <c r="E17" s="88"/>
      <c r="F17" s="91" t="str">
        <f>RECAP!C20</f>
        <v>LUC </v>
      </c>
      <c r="G17" s="87"/>
      <c r="H17" s="83"/>
      <c r="I17" s="90">
        <f>RECAP!D24</f>
        <v>8</v>
      </c>
      <c r="J17" s="88"/>
      <c r="K17" s="88"/>
      <c r="L17" s="88"/>
      <c r="M17" s="91" t="str">
        <f>RECAP!D20</f>
        <v>JOJO</v>
      </c>
      <c r="N17" s="87"/>
    </row>
    <row r="18" spans="1:14" ht="15.75" customHeight="1">
      <c r="A18" s="83"/>
      <c r="B18" s="88"/>
      <c r="C18" s="88"/>
      <c r="D18" s="88"/>
      <c r="E18" s="88"/>
      <c r="F18" s="88"/>
      <c r="G18" s="87"/>
      <c r="H18" s="83"/>
      <c r="I18" s="88"/>
      <c r="J18" s="88"/>
      <c r="K18" s="88"/>
      <c r="L18" s="88"/>
      <c r="M18" s="88"/>
      <c r="N18" s="87"/>
    </row>
    <row r="19" spans="1:14" ht="15.75" customHeight="1">
      <c r="A19" s="83"/>
      <c r="B19" s="88"/>
      <c r="C19" s="88"/>
      <c r="D19" s="88"/>
      <c r="E19" s="88"/>
      <c r="F19" s="88"/>
      <c r="G19" s="87"/>
      <c r="H19" s="83"/>
      <c r="I19" s="88"/>
      <c r="J19" s="88"/>
      <c r="K19" s="88"/>
      <c r="L19" s="88"/>
      <c r="M19" s="88"/>
      <c r="N19" s="87"/>
    </row>
    <row r="20" spans="1:14" ht="15.75" customHeight="1" thickBot="1">
      <c r="A20" s="83"/>
      <c r="B20" s="88"/>
      <c r="C20" s="88"/>
      <c r="D20" s="88"/>
      <c r="E20" s="88"/>
      <c r="F20" s="88"/>
      <c r="G20" s="87"/>
      <c r="H20" s="83"/>
      <c r="I20" s="88"/>
      <c r="J20" s="88"/>
      <c r="K20" s="88"/>
      <c r="L20" s="88"/>
      <c r="M20" s="88"/>
      <c r="N20" s="87"/>
    </row>
    <row r="21" spans="1:14" ht="15.75" customHeight="1" thickBot="1">
      <c r="A21" s="83"/>
      <c r="B21" s="92">
        <f>RECAP!C23</f>
        <v>1</v>
      </c>
      <c r="D21" s="93" t="str">
        <f>RECAP!C22</f>
        <v>NICO</v>
      </c>
      <c r="F21" s="94" t="str">
        <f>RECAP!C21</f>
        <v>MACOVA</v>
      </c>
      <c r="G21" s="87"/>
      <c r="H21" s="83"/>
      <c r="I21" s="92">
        <f>RECAP!D23</f>
        <v>5</v>
      </c>
      <c r="K21" s="93" t="str">
        <f>RECAP!D22</f>
        <v>PACO</v>
      </c>
      <c r="M21" s="94" t="str">
        <f>RECAP!D21</f>
        <v>ROSY</v>
      </c>
      <c r="N21" s="87"/>
    </row>
    <row r="22" spans="1:14" ht="15.75" customHeight="1" thickBot="1">
      <c r="A22" s="95"/>
      <c r="B22" s="96"/>
      <c r="C22" s="96"/>
      <c r="D22" s="96"/>
      <c r="E22" s="96"/>
      <c r="F22" s="96"/>
      <c r="G22" s="97"/>
      <c r="H22" s="95"/>
      <c r="I22" s="96"/>
      <c r="J22" s="96"/>
      <c r="K22" s="96"/>
      <c r="L22" s="96"/>
      <c r="M22" s="96"/>
      <c r="N22" s="97"/>
    </row>
    <row r="23" spans="1:14" ht="15.75" customHeight="1" thickBot="1">
      <c r="A23" s="79"/>
      <c r="B23" s="80"/>
      <c r="C23" s="80"/>
      <c r="D23" s="80"/>
      <c r="E23" s="80"/>
      <c r="F23" s="80"/>
      <c r="G23" s="81"/>
      <c r="H23" s="89"/>
      <c r="I23" s="89"/>
      <c r="J23" s="89"/>
      <c r="K23" s="89"/>
      <c r="L23" s="89"/>
      <c r="M23" s="89"/>
      <c r="N23" s="89"/>
    </row>
    <row r="24" spans="1:14" ht="15.75" customHeight="1" thickBot="1">
      <c r="A24" s="83"/>
      <c r="B24" s="84" t="str">
        <f>RECAP!E17</f>
        <v>ROMANO</v>
      </c>
      <c r="D24" s="85" t="str">
        <f>RECAP!E18</f>
        <v>LUDOPAD</v>
      </c>
      <c r="F24" s="86" t="str">
        <f>RECAP!E19</f>
        <v>YOHAN</v>
      </c>
      <c r="G24" s="87"/>
      <c r="H24" s="89"/>
      <c r="I24" s="89"/>
      <c r="J24" s="89"/>
      <c r="K24" s="89"/>
      <c r="L24" s="89"/>
      <c r="M24" s="89"/>
      <c r="N24" s="89"/>
    </row>
    <row r="25" spans="1:14" ht="15.75" customHeight="1">
      <c r="A25" s="83"/>
      <c r="B25" s="88"/>
      <c r="C25" s="88"/>
      <c r="D25" s="88"/>
      <c r="E25" s="88"/>
      <c r="F25" s="88"/>
      <c r="G25" s="87"/>
      <c r="H25" s="89"/>
      <c r="I25" s="89"/>
      <c r="J25" s="89"/>
      <c r="K25" s="89"/>
      <c r="L25" s="89"/>
      <c r="M25" s="89"/>
      <c r="N25" s="89"/>
    </row>
    <row r="26" spans="1:14" ht="15.75" customHeight="1">
      <c r="A26" s="83"/>
      <c r="B26" s="88"/>
      <c r="C26" s="88"/>
      <c r="D26" s="88"/>
      <c r="E26" s="88"/>
      <c r="F26" s="88"/>
      <c r="G26" s="87"/>
      <c r="H26" s="89"/>
      <c r="I26" s="89"/>
      <c r="J26" s="89"/>
      <c r="K26" s="89"/>
      <c r="L26" s="89"/>
      <c r="M26" s="89"/>
      <c r="N26" s="89"/>
    </row>
    <row r="27" spans="1:14" ht="15.75" customHeight="1" thickBot="1">
      <c r="A27" s="83"/>
      <c r="B27" s="88"/>
      <c r="C27" s="88"/>
      <c r="D27" s="88"/>
      <c r="E27" s="88"/>
      <c r="F27" s="88"/>
      <c r="G27" s="87"/>
      <c r="H27" s="89"/>
      <c r="I27" s="89"/>
      <c r="J27" s="89"/>
      <c r="K27" s="89"/>
      <c r="L27" s="89"/>
      <c r="M27" s="89"/>
      <c r="N27" s="89"/>
    </row>
    <row r="28" spans="1:14" ht="15.75" customHeight="1" thickBot="1">
      <c r="A28" s="83"/>
      <c r="B28" s="90">
        <f>RECAP!E24</f>
        <v>7</v>
      </c>
      <c r="C28" s="88"/>
      <c r="D28" s="88"/>
      <c r="E28" s="88"/>
      <c r="F28" s="91" t="str">
        <f>RECAP!E20</f>
        <v>FRANCOIS</v>
      </c>
      <c r="G28" s="87"/>
      <c r="H28" s="89"/>
      <c r="I28" s="89"/>
      <c r="J28" s="89"/>
      <c r="K28" s="5"/>
      <c r="L28" s="89"/>
      <c r="M28" s="89"/>
      <c r="N28" s="89"/>
    </row>
    <row r="29" spans="1:14" ht="15.75" customHeight="1">
      <c r="A29" s="83"/>
      <c r="B29" s="88"/>
      <c r="C29" s="88"/>
      <c r="D29" s="88"/>
      <c r="E29" s="88"/>
      <c r="F29" s="88"/>
      <c r="G29" s="87"/>
      <c r="H29" s="89"/>
      <c r="I29" s="89"/>
      <c r="J29" s="89"/>
      <c r="K29" s="89"/>
      <c r="L29" s="89"/>
      <c r="M29" s="89"/>
      <c r="N29" s="89"/>
    </row>
    <row r="30" spans="1:14" ht="15.75" customHeight="1">
      <c r="A30" s="83"/>
      <c r="B30" s="88"/>
      <c r="C30" s="88"/>
      <c r="D30" s="88"/>
      <c r="E30" s="88"/>
      <c r="F30" s="88"/>
      <c r="G30" s="87"/>
      <c r="H30" s="89"/>
      <c r="I30" s="89"/>
      <c r="J30" s="89"/>
      <c r="K30" s="89"/>
      <c r="L30" s="89"/>
      <c r="M30" s="89"/>
      <c r="N30" s="89"/>
    </row>
    <row r="31" spans="1:14" ht="15.75" customHeight="1" thickBot="1">
      <c r="A31" s="83"/>
      <c r="B31" s="88"/>
      <c r="C31" s="88"/>
      <c r="D31" s="88"/>
      <c r="E31" s="88"/>
      <c r="F31" s="88"/>
      <c r="G31" s="87"/>
      <c r="H31" s="89"/>
      <c r="I31" s="89"/>
      <c r="J31" s="89"/>
      <c r="K31" s="89"/>
      <c r="L31" s="89"/>
      <c r="M31" s="89"/>
      <c r="N31" s="89"/>
    </row>
    <row r="32" spans="1:14" ht="15.75" customHeight="1" thickBot="1">
      <c r="A32" s="83"/>
      <c r="B32" s="92">
        <f>RECAP!E23</f>
        <v>3</v>
      </c>
      <c r="D32" s="93" t="str">
        <f>RECAP!E22</f>
        <v>RICHARD</v>
      </c>
      <c r="F32" s="94" t="str">
        <f>RECAP!E21</f>
        <v>OLIVE</v>
      </c>
      <c r="G32" s="87"/>
      <c r="H32" s="89"/>
      <c r="I32" s="89"/>
      <c r="J32" s="89"/>
      <c r="K32" s="89"/>
      <c r="L32" s="89"/>
      <c r="M32" s="89"/>
      <c r="N32" s="89"/>
    </row>
    <row r="33" spans="1:14" ht="15.75" customHeight="1" thickBot="1">
      <c r="A33" s="95"/>
      <c r="B33" s="96"/>
      <c r="C33" s="96"/>
      <c r="D33" s="96"/>
      <c r="E33" s="96"/>
      <c r="F33" s="96"/>
      <c r="G33" s="97"/>
      <c r="H33" s="89"/>
      <c r="I33" s="89"/>
      <c r="J33" s="89"/>
      <c r="K33" s="89"/>
      <c r="L33" s="89"/>
      <c r="M33" s="89"/>
      <c r="N33" s="89"/>
    </row>
  </sheetData>
  <sheetProtection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"/>
  <dimension ref="A3:R21"/>
  <sheetViews>
    <sheetView tabSelected="1" zoomScalePageLayoutView="0" workbookViewId="0" topLeftCell="A1">
      <selection activeCell="I16" sqref="I16"/>
    </sheetView>
  </sheetViews>
  <sheetFormatPr defaultColWidth="5.57421875" defaultRowHeight="12.75"/>
  <cols>
    <col min="1" max="1" width="14.8515625" style="0" bestFit="1" customWidth="1"/>
    <col min="2" max="2" width="12.00390625" style="0" bestFit="1" customWidth="1"/>
    <col min="3" max="3" width="10.8515625" style="0" bestFit="1" customWidth="1"/>
    <col min="4" max="4" width="15.7109375" style="0" customWidth="1"/>
    <col min="5" max="5" width="5.7109375" style="0" bestFit="1" customWidth="1"/>
    <col min="6" max="6" width="10.140625" style="0" bestFit="1" customWidth="1"/>
    <col min="7" max="7" width="15.7109375" style="0" customWidth="1"/>
    <col min="8" max="8" width="5.7109375" style="0" bestFit="1" customWidth="1"/>
    <col min="9" max="9" width="6.140625" style="0" bestFit="1" customWidth="1"/>
    <col min="10" max="10" width="15.7109375" style="0" customWidth="1"/>
    <col min="11" max="11" width="5.7109375" style="0" bestFit="1" customWidth="1"/>
    <col min="12" max="12" width="6.140625" style="0" bestFit="1" customWidth="1"/>
    <col min="13" max="13" width="15.7109375" style="0" customWidth="1"/>
    <col min="14" max="14" width="5.7109375" style="0" bestFit="1" customWidth="1"/>
    <col min="15" max="15" width="6.140625" style="0" bestFit="1" customWidth="1"/>
    <col min="16" max="16" width="15.7109375" style="0" customWidth="1"/>
    <col min="17" max="17" width="5.7109375" style="0" bestFit="1" customWidth="1"/>
    <col min="18" max="18" width="6.140625" style="0" bestFit="1" customWidth="1"/>
  </cols>
  <sheetData>
    <row r="3" spans="1:18" ht="18" customHeight="1">
      <c r="A3" s="30" t="s">
        <v>57</v>
      </c>
      <c r="B3" s="30" t="s">
        <v>58</v>
      </c>
      <c r="C3" s="30" t="s">
        <v>56</v>
      </c>
      <c r="D3" s="25" t="s">
        <v>0</v>
      </c>
      <c r="E3" s="25" t="s">
        <v>54</v>
      </c>
      <c r="F3" s="25" t="s">
        <v>55</v>
      </c>
      <c r="G3" s="26" t="s">
        <v>1</v>
      </c>
      <c r="H3" s="26" t="s">
        <v>54</v>
      </c>
      <c r="I3" s="26" t="s">
        <v>55</v>
      </c>
      <c r="J3" s="27" t="s">
        <v>2</v>
      </c>
      <c r="K3" s="27" t="s">
        <v>54</v>
      </c>
      <c r="L3" s="27" t="s">
        <v>55</v>
      </c>
      <c r="M3" s="28" t="s">
        <v>3</v>
      </c>
      <c r="N3" s="28" t="s">
        <v>54</v>
      </c>
      <c r="O3" s="28" t="s">
        <v>55</v>
      </c>
      <c r="P3" s="29" t="s">
        <v>4</v>
      </c>
      <c r="Q3" s="29" t="s">
        <v>54</v>
      </c>
      <c r="R3" s="29" t="s">
        <v>55</v>
      </c>
    </row>
    <row r="4" spans="1:18" ht="18" customHeight="1">
      <c r="A4" s="31" t="str">
        <f>RECAP!B7</f>
        <v>8-BULL</v>
      </c>
      <c r="B4" s="31">
        <f aca="true" t="shared" si="0" ref="B4:B9">SUM(R4,O4,L4,I4,F4)</f>
        <v>0</v>
      </c>
      <c r="C4" s="117">
        <f>IF(B4=LARGE($B$4:$B$11,1),1,IF(B4=LARGE($B$4:$B$11,2),2,IF(B4=LARGE($B$4:$B$11,3),3,IF(B4=LARGE($B$4:$B$11,4),4,IF(B4=LARGE($B$4:$B$11,5),5,IF(B4=LARGE($B$4:$B$11,6),6,IF(B4=LARGE($B$4:$B$11,7),7,8)))))))</f>
        <v>1</v>
      </c>
      <c r="D4" s="25" t="str">
        <f>RECAP!A17</f>
        <v>YUL</v>
      </c>
      <c r="E4" s="37"/>
      <c r="F4" s="25" t="str">
        <f>_xlfn.IFERROR(LOOKUP(E4,$C$14:$C$21,$D$14:$D$21)," ")</f>
        <v> </v>
      </c>
      <c r="G4" s="26" t="str">
        <f>RECAP!B17</f>
        <v>TOT80</v>
      </c>
      <c r="H4" s="38"/>
      <c r="I4" s="26" t="str">
        <f>_xlfn.IFERROR(LOOKUP(H4,$C$14:$C$21,$D$14:$D$21)," ")</f>
        <v> </v>
      </c>
      <c r="J4" s="27" t="str">
        <f>RECAP!C17</f>
        <v>DINDIN</v>
      </c>
      <c r="K4" s="39"/>
      <c r="L4" s="27" t="str">
        <f>_xlfn.IFERROR(LOOKUP(K4,$C$14:$C$21,$D$14:$D$21)," ")</f>
        <v> </v>
      </c>
      <c r="M4" s="28" t="str">
        <f>RECAP!D17</f>
        <v>ASDUVOLANT</v>
      </c>
      <c r="N4" s="40"/>
      <c r="O4" s="28" t="str">
        <f>_xlfn.IFERROR(LOOKUP(N4,$C$14:$C$21,$D$14:$D$21)," ")</f>
        <v> </v>
      </c>
      <c r="P4" s="29" t="str">
        <f>RECAP!E17</f>
        <v>ROMANO</v>
      </c>
      <c r="Q4" s="41"/>
      <c r="R4" s="29" t="str">
        <f>_xlfn.IFERROR(LOOKUP(Q4,$C$14:$C$21,$D$14:$D$21)," ")</f>
        <v> </v>
      </c>
    </row>
    <row r="5" spans="1:18" ht="18" customHeight="1">
      <c r="A5" s="33" t="str">
        <f>RECAP!C7</f>
        <v>LES CORLEONE</v>
      </c>
      <c r="B5" s="33">
        <f t="shared" si="0"/>
        <v>0</v>
      </c>
      <c r="C5" s="117">
        <f aca="true" t="shared" si="1" ref="C5:C11">IF(B5=LARGE($B$4:$B$11,1),1,IF(B5=LARGE($B$4:$B$11,2),2,IF(B5=LARGE($B$4:$B$11,3),3,IF(B5=LARGE($B$4:$B$11,4),4,IF(B5=LARGE($B$4:$B$11,5),5,IF(B5=LARGE($B$4:$B$11,6),6,IF(B5=LARGE($B$4:$B$11,7),7,8)))))))</f>
        <v>1</v>
      </c>
      <c r="D5" s="25" t="str">
        <f>RECAP!A18</f>
        <v>MATPAD</v>
      </c>
      <c r="E5" s="37"/>
      <c r="F5" s="25" t="str">
        <f aca="true" t="shared" si="2" ref="F5:F11">_xlfn.IFERROR(LOOKUP(E5,$C$14:$C$21,$D$14:$D$21)," ")</f>
        <v> </v>
      </c>
      <c r="G5" s="26" t="str">
        <f>RECAP!B18</f>
        <v>JOE</v>
      </c>
      <c r="H5" s="38"/>
      <c r="I5" s="26" t="str">
        <f aca="true" t="shared" si="3" ref="I5:I11">_xlfn.IFERROR(LOOKUP(H5,$C$14:$C$21,$D$14:$D$21)," ")</f>
        <v> </v>
      </c>
      <c r="J5" s="27" t="str">
        <f>RECAP!C18</f>
        <v>JE</v>
      </c>
      <c r="K5" s="39"/>
      <c r="L5" s="27" t="str">
        <f aca="true" t="shared" si="4" ref="L5:L11">_xlfn.IFERROR(LOOKUP(K5,$C$14:$C$21,$D$14:$D$21)," ")</f>
        <v> </v>
      </c>
      <c r="M5" s="28" t="str">
        <f>RECAP!D18</f>
        <v>CARO</v>
      </c>
      <c r="N5" s="40"/>
      <c r="O5" s="28" t="str">
        <f aca="true" t="shared" si="5" ref="O5:O11">_xlfn.IFERROR(LOOKUP(N5,$C$14:$C$21,$D$14:$D$21)," ")</f>
        <v> </v>
      </c>
      <c r="P5" s="29" t="str">
        <f>RECAP!E18</f>
        <v>LUDOPAD</v>
      </c>
      <c r="Q5" s="41"/>
      <c r="R5" s="29" t="str">
        <f aca="true" t="shared" si="6" ref="R5:R11">_xlfn.IFERROR(LOOKUP(Q5,$C$14:$C$21,$D$14:$D$21)," ")</f>
        <v> </v>
      </c>
    </row>
    <row r="6" spans="1:18" ht="18" customHeight="1">
      <c r="A6" s="34" t="str">
        <f>RECAP!D7</f>
        <v>THE BEST</v>
      </c>
      <c r="B6" s="34">
        <f t="shared" si="0"/>
        <v>0</v>
      </c>
      <c r="C6" s="117">
        <f t="shared" si="1"/>
        <v>1</v>
      </c>
      <c r="D6" s="25" t="str">
        <f>RECAP!A19</f>
        <v>FRED K</v>
      </c>
      <c r="E6" s="37"/>
      <c r="F6" s="25" t="str">
        <f t="shared" si="2"/>
        <v> </v>
      </c>
      <c r="G6" s="26" t="str">
        <f>RECAP!B19</f>
        <v>DALTON</v>
      </c>
      <c r="H6" s="38"/>
      <c r="I6" s="26" t="str">
        <f t="shared" si="3"/>
        <v> </v>
      </c>
      <c r="J6" s="27" t="str">
        <f>RECAP!C19</f>
        <v>ALANOVITCH</v>
      </c>
      <c r="K6" s="39"/>
      <c r="L6" s="27" t="str">
        <f t="shared" si="4"/>
        <v> </v>
      </c>
      <c r="M6" s="28" t="str">
        <f>RECAP!D19</f>
        <v>MELANIE</v>
      </c>
      <c r="N6" s="40"/>
      <c r="O6" s="28" t="str">
        <f t="shared" si="5"/>
        <v> </v>
      </c>
      <c r="P6" s="29" t="str">
        <f>RECAP!E19</f>
        <v>YOHAN</v>
      </c>
      <c r="Q6" s="41"/>
      <c r="R6" s="29" t="str">
        <f t="shared" si="6"/>
        <v> </v>
      </c>
    </row>
    <row r="7" spans="1:18" ht="18" customHeight="1">
      <c r="A7" s="35" t="str">
        <f>RECAP!E7</f>
        <v>EQ4</v>
      </c>
      <c r="B7" s="35">
        <f t="shared" si="0"/>
        <v>0</v>
      </c>
      <c r="C7" s="117">
        <f t="shared" si="1"/>
        <v>1</v>
      </c>
      <c r="D7" s="25" t="str">
        <f>RECAP!A20</f>
        <v>JC</v>
      </c>
      <c r="E7" s="37"/>
      <c r="F7" s="25" t="str">
        <f t="shared" si="2"/>
        <v> </v>
      </c>
      <c r="G7" s="26" t="str">
        <f>RECAP!B20</f>
        <v>FRANCIS</v>
      </c>
      <c r="H7" s="38"/>
      <c r="I7" s="26" t="str">
        <f t="shared" si="3"/>
        <v> </v>
      </c>
      <c r="J7" s="27" t="str">
        <f>RECAP!C20</f>
        <v>LUC </v>
      </c>
      <c r="K7" s="39"/>
      <c r="L7" s="27" t="str">
        <f t="shared" si="4"/>
        <v> </v>
      </c>
      <c r="M7" s="28" t="str">
        <f>RECAP!D20</f>
        <v>JOJO</v>
      </c>
      <c r="N7" s="40"/>
      <c r="O7" s="28" t="str">
        <f t="shared" si="5"/>
        <v> </v>
      </c>
      <c r="P7" s="29" t="str">
        <f>RECAP!E20</f>
        <v>FRANCOIS</v>
      </c>
      <c r="Q7" s="41"/>
      <c r="R7" s="29" t="str">
        <f t="shared" si="6"/>
        <v> </v>
      </c>
    </row>
    <row r="8" spans="1:18" ht="18" customHeight="1">
      <c r="A8" s="36" t="str">
        <f>RECAP!F7</f>
        <v>EQ5</v>
      </c>
      <c r="B8" s="36">
        <f t="shared" si="0"/>
        <v>0</v>
      </c>
      <c r="C8" s="117">
        <f t="shared" si="1"/>
        <v>1</v>
      </c>
      <c r="D8" s="25" t="str">
        <f>RECAP!A21</f>
        <v>JOSE</v>
      </c>
      <c r="E8" s="37"/>
      <c r="F8" s="25" t="str">
        <f t="shared" si="2"/>
        <v> </v>
      </c>
      <c r="G8" s="26" t="str">
        <f>RECAP!B21</f>
        <v>JACK</v>
      </c>
      <c r="H8" s="38"/>
      <c r="I8" s="26" t="str">
        <f t="shared" si="3"/>
        <v> </v>
      </c>
      <c r="J8" s="27" t="str">
        <f>RECAP!C21</f>
        <v>MACOVA</v>
      </c>
      <c r="K8" s="39"/>
      <c r="L8" s="27" t="str">
        <f t="shared" si="4"/>
        <v> </v>
      </c>
      <c r="M8" s="28" t="str">
        <f>RECAP!D21</f>
        <v>ROSY</v>
      </c>
      <c r="N8" s="40"/>
      <c r="O8" s="28" t="str">
        <f t="shared" si="5"/>
        <v> </v>
      </c>
      <c r="P8" s="29" t="str">
        <f>RECAP!E21</f>
        <v>OLIVE</v>
      </c>
      <c r="Q8" s="41"/>
      <c r="R8" s="29" t="str">
        <f t="shared" si="6"/>
        <v> </v>
      </c>
    </row>
    <row r="9" spans="1:18" ht="18" customHeight="1">
      <c r="A9" s="32" t="str">
        <f>RECAP!G7</f>
        <v>EQ6</v>
      </c>
      <c r="B9" s="32">
        <f t="shared" si="0"/>
        <v>0</v>
      </c>
      <c r="C9" s="117">
        <f t="shared" si="1"/>
        <v>1</v>
      </c>
      <c r="D9" s="25" t="str">
        <f>RECAP!A22</f>
        <v>MARINE</v>
      </c>
      <c r="E9" s="37"/>
      <c r="F9" s="25" t="str">
        <f t="shared" si="2"/>
        <v> </v>
      </c>
      <c r="G9" s="26" t="str">
        <f>RECAP!B22</f>
        <v>RORO80</v>
      </c>
      <c r="H9" s="38"/>
      <c r="I9" s="26" t="str">
        <f t="shared" si="3"/>
        <v> </v>
      </c>
      <c r="J9" s="27" t="str">
        <f>RECAP!C22</f>
        <v>NICO</v>
      </c>
      <c r="K9" s="39"/>
      <c r="L9" s="27" t="str">
        <f t="shared" si="4"/>
        <v> </v>
      </c>
      <c r="M9" s="28" t="str">
        <f>RECAP!D22</f>
        <v>PACO</v>
      </c>
      <c r="N9" s="40"/>
      <c r="O9" s="28" t="str">
        <f t="shared" si="5"/>
        <v> </v>
      </c>
      <c r="P9" s="29" t="str">
        <f>RECAP!E22</f>
        <v>RICHARD</v>
      </c>
      <c r="Q9" s="41"/>
      <c r="R9" s="29" t="str">
        <f t="shared" si="6"/>
        <v> </v>
      </c>
    </row>
    <row r="10" spans="1:18" ht="15">
      <c r="A10" s="29" t="str">
        <f>RECAP!H7</f>
        <v>EQ7</v>
      </c>
      <c r="B10" s="29">
        <f>SUM(R10,O10,L10,I10,F10)</f>
        <v>0</v>
      </c>
      <c r="C10" s="117">
        <f t="shared" si="1"/>
        <v>1</v>
      </c>
      <c r="D10" s="25">
        <f>RECAP!A23</f>
        <v>2</v>
      </c>
      <c r="E10" s="37"/>
      <c r="F10" s="25" t="str">
        <f t="shared" si="2"/>
        <v> </v>
      </c>
      <c r="G10" s="26">
        <f>RECAP!B23</f>
        <v>4</v>
      </c>
      <c r="H10" s="38"/>
      <c r="I10" s="26" t="str">
        <f t="shared" si="3"/>
        <v> </v>
      </c>
      <c r="J10" s="27">
        <f>RECAP!C23</f>
        <v>1</v>
      </c>
      <c r="K10" s="39"/>
      <c r="L10" s="27" t="str">
        <f t="shared" si="4"/>
        <v> </v>
      </c>
      <c r="M10" s="28">
        <f>RECAP!D23</f>
        <v>5</v>
      </c>
      <c r="N10" s="40"/>
      <c r="O10" s="28" t="str">
        <f t="shared" si="5"/>
        <v> </v>
      </c>
      <c r="P10" s="29">
        <f>RECAP!E23</f>
        <v>3</v>
      </c>
      <c r="Q10" s="41"/>
      <c r="R10" s="29" t="str">
        <f t="shared" si="6"/>
        <v> </v>
      </c>
    </row>
    <row r="11" spans="1:18" ht="15">
      <c r="A11" s="103" t="str">
        <f>RECAP!I7</f>
        <v>EQ8</v>
      </c>
      <c r="B11" s="103">
        <f>SUM(R11,O11,L11,I11,F11)</f>
        <v>0</v>
      </c>
      <c r="C11" s="117">
        <f t="shared" si="1"/>
        <v>1</v>
      </c>
      <c r="D11" s="25">
        <f>RECAP!A24</f>
        <v>9</v>
      </c>
      <c r="E11" s="37"/>
      <c r="F11" s="25" t="str">
        <f t="shared" si="2"/>
        <v> </v>
      </c>
      <c r="G11" s="26">
        <f>RECAP!B24</f>
        <v>10</v>
      </c>
      <c r="H11" s="38"/>
      <c r="I11" s="26" t="str">
        <f t="shared" si="3"/>
        <v> </v>
      </c>
      <c r="J11" s="27">
        <f>RECAP!C24</f>
        <v>6</v>
      </c>
      <c r="K11" s="39"/>
      <c r="L11" s="27" t="str">
        <f t="shared" si="4"/>
        <v> </v>
      </c>
      <c r="M11" s="28">
        <f>RECAP!D24</f>
        <v>8</v>
      </c>
      <c r="N11" s="40"/>
      <c r="O11" s="28" t="str">
        <f t="shared" si="5"/>
        <v> </v>
      </c>
      <c r="P11" s="29">
        <f>RECAP!E24</f>
        <v>7</v>
      </c>
      <c r="Q11" s="41"/>
      <c r="R11" s="29" t="str">
        <f t="shared" si="6"/>
        <v> </v>
      </c>
    </row>
    <row r="13" spans="1:4" ht="12.75">
      <c r="A13" s="104" t="s">
        <v>61</v>
      </c>
      <c r="C13" s="107" t="s">
        <v>62</v>
      </c>
      <c r="D13" s="106"/>
    </row>
    <row r="14" spans="1:4" ht="12.75">
      <c r="A14" s="105">
        <f>RECAP!B3</f>
        <v>8</v>
      </c>
      <c r="C14">
        <v>1</v>
      </c>
      <c r="D14">
        <f>IF(($A$14=5),10,(IF(($A$14=6),13,(IF(($A$14=7),15,(IF(($A$14=8),16)))))))</f>
        <v>16</v>
      </c>
    </row>
    <row r="15" spans="3:4" ht="12.75">
      <c r="C15">
        <v>2</v>
      </c>
      <c r="D15">
        <f>IF(($A$14=5),7,(IF(($A$14=6),9,(IF(($A$14=7),11,(IF(($A$14=8),12)))))))</f>
        <v>12</v>
      </c>
    </row>
    <row r="16" spans="3:4" ht="12.75">
      <c r="C16">
        <v>3</v>
      </c>
      <c r="D16">
        <f>IF(($A$14=5),4,(IF(($A$14=6),6,(IF(($A$14=7),8,(IF(($A$14=8),9)))))))</f>
        <v>9</v>
      </c>
    </row>
    <row r="17" spans="3:4" ht="12.75">
      <c r="C17">
        <v>4</v>
      </c>
      <c r="D17">
        <f>IF(($A$14=5),2,(IF(($A$14=6),4,(IF(($A$14=7),6,(IF(($A$14=8),6)))))))</f>
        <v>6</v>
      </c>
    </row>
    <row r="18" spans="3:4" ht="12.75">
      <c r="C18">
        <v>5</v>
      </c>
      <c r="D18">
        <f>IF(($A$14=5),1,(IF(($A$14=6),2,(IF(($A$14=7),4,(IF(($A$14=8),4)))))))</f>
        <v>4</v>
      </c>
    </row>
    <row r="19" spans="3:4" ht="12.75">
      <c r="C19">
        <v>6</v>
      </c>
      <c r="D19">
        <f>IF(($A$14=5)," ",(IF(($A$14=6),1,(IF(($A$14=7),2,(IF(($A$14=8),3)))))))</f>
        <v>3</v>
      </c>
    </row>
    <row r="20" spans="3:4" ht="12.75">
      <c r="C20">
        <v>7</v>
      </c>
      <c r="D20">
        <f>IF(($A$14=5)," ",(IF(($A$14=6)," ",(IF(($A$14=7),1,(IF(($A$14=8),2)))))))</f>
        <v>2</v>
      </c>
    </row>
    <row r="21" spans="3:4" ht="12.75">
      <c r="C21">
        <v>8</v>
      </c>
      <c r="D21">
        <f>IF(($A$14=5)," ",(IF(($A$14=6)," ",(IF(($A$14=7)," ",(IF(($A$14=8),1)))))))</f>
        <v>1</v>
      </c>
    </row>
  </sheetData>
  <sheetProtection selectLockedCells="1"/>
  <mergeCells count="1">
    <mergeCell ref="C13:D13"/>
  </mergeCells>
  <conditionalFormatting sqref="C4">
    <cfRule type="cellIs" priority="5" dxfId="3" operator="greaterThan" stopIfTrue="1">
      <formula>3</formula>
    </cfRule>
    <cfRule type="cellIs" priority="9" dxfId="2" operator="equal" stopIfTrue="1">
      <formula>3</formula>
    </cfRule>
    <cfRule type="cellIs" priority="12" dxfId="1" operator="equal" stopIfTrue="1">
      <formula>2</formula>
    </cfRule>
    <cfRule type="cellIs" priority="14" dxfId="0" operator="equal" stopIfTrue="1">
      <formula>1</formula>
    </cfRule>
  </conditionalFormatting>
  <conditionalFormatting sqref="C5:C11">
    <cfRule type="cellIs" priority="13" dxfId="0" operator="equal" stopIfTrue="1">
      <formula>1</formula>
    </cfRule>
  </conditionalFormatting>
  <conditionalFormatting sqref="C5:C11">
    <cfRule type="cellIs" priority="10" dxfId="1" operator="equal" stopIfTrue="1">
      <formula>2</formula>
    </cfRule>
    <cfRule type="cellIs" priority="11" dxfId="0" operator="equal" stopIfTrue="1">
      <formula>1</formula>
    </cfRule>
  </conditionalFormatting>
  <conditionalFormatting sqref="C5:C11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conditionalFormatting sqref="C5:C11">
    <cfRule type="cellIs" priority="1" dxfId="3" operator="greaterThan" stopIfTrue="1">
      <formula>3</formula>
    </cfRule>
    <cfRule type="cellIs" priority="2" dxfId="2" operator="equal" stopIfTrue="1">
      <formula>3</formula>
    </cfRule>
    <cfRule type="cellIs" priority="3" dxfId="1" operator="equal" stopIfTrue="1">
      <formula>2</formula>
    </cfRule>
    <cfRule type="cellIs" priority="4" dxfId="0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G5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5.75" thickBot="1">
      <c r="A1" s="24" t="str">
        <f>RECAP!B8</f>
        <v>YUL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24" t="str">
        <f>RECAP!B9</f>
        <v>ROMANO</v>
      </c>
      <c r="C2" s="4" t="s">
        <v>5</v>
      </c>
      <c r="D2" s="4" t="s">
        <v>7</v>
      </c>
      <c r="E2" s="4" t="s">
        <v>8</v>
      </c>
      <c r="F2" s="4" t="s">
        <v>9</v>
      </c>
      <c r="G2" s="4" t="s">
        <v>6</v>
      </c>
    </row>
    <row r="3" spans="1:2" ht="15">
      <c r="A3" s="24" t="str">
        <f>RECAP!B10</f>
        <v>TOT80</v>
      </c>
      <c r="B3" s="1"/>
    </row>
    <row r="4" ht="15">
      <c r="A4" s="24" t="str">
        <f>RECAP!B11</f>
        <v>DINDIN</v>
      </c>
    </row>
    <row r="5" ht="15">
      <c r="A5" s="24" t="str">
        <f>RECAP!B12</f>
        <v>ASDUVOLANT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1:G5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3.5" thickBot="1">
      <c r="A1" s="2" t="str">
        <f>RECAP!C8</f>
        <v>MATPAD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2.75">
      <c r="A2" s="2" t="str">
        <f>RECAP!C9</f>
        <v>LUDOPAD</v>
      </c>
      <c r="C2" s="4" t="s">
        <v>21</v>
      </c>
      <c r="D2" s="4" t="s">
        <v>24</v>
      </c>
      <c r="E2" s="4" t="s">
        <v>23</v>
      </c>
      <c r="F2" s="4" t="s">
        <v>25</v>
      </c>
      <c r="G2" s="4" t="s">
        <v>22</v>
      </c>
    </row>
    <row r="3" spans="1:2" ht="15">
      <c r="A3" s="2" t="str">
        <f>RECAP!C10</f>
        <v>JE</v>
      </c>
      <c r="B3" s="1"/>
    </row>
    <row r="4" ht="12.75">
      <c r="A4" s="2" t="str">
        <f>RECAP!C11</f>
        <v>JOE</v>
      </c>
    </row>
    <row r="5" ht="12.75">
      <c r="A5" s="2" t="str">
        <f>RECAP!C12</f>
        <v>CARO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2"/>
  <dimension ref="A1:G5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3.5" thickBot="1">
      <c r="A1" s="2" t="str">
        <f>RECAP!D8</f>
        <v>DALTON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2.75">
      <c r="A2" s="2" t="str">
        <f>RECAP!D9</f>
        <v>YOHAN</v>
      </c>
      <c r="C2" s="4" t="s">
        <v>30</v>
      </c>
      <c r="D2" s="4" t="s">
        <v>27</v>
      </c>
      <c r="E2" s="4" t="s">
        <v>31</v>
      </c>
      <c r="F2" s="4" t="s">
        <v>29</v>
      </c>
      <c r="G2" s="4" t="s">
        <v>28</v>
      </c>
    </row>
    <row r="3" spans="1:2" ht="15">
      <c r="A3" s="2" t="str">
        <f>RECAP!D10</f>
        <v>MELANIE</v>
      </c>
      <c r="B3" s="1"/>
    </row>
    <row r="4" ht="12.75">
      <c r="A4" s="2" t="str">
        <f>RECAP!D11</f>
        <v>FRED K</v>
      </c>
    </row>
    <row r="5" ht="12.75">
      <c r="A5" s="2" t="str">
        <f>RECAP!D12</f>
        <v>ALANOVITCH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3"/>
  <dimension ref="A1:G5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3.5" thickBot="1">
      <c r="A1" s="2" t="str">
        <f>RECAP!E8</f>
        <v>FRANCOIS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2.75">
      <c r="A2" s="2" t="str">
        <f>RECAP!E9</f>
        <v>FRANCIS</v>
      </c>
      <c r="C2" s="4" t="s">
        <v>35</v>
      </c>
      <c r="D2" s="4" t="s">
        <v>36</v>
      </c>
      <c r="E2" s="4" t="s">
        <v>33</v>
      </c>
      <c r="F2" s="4" t="s">
        <v>34</v>
      </c>
      <c r="G2" s="4" t="s">
        <v>32</v>
      </c>
    </row>
    <row r="3" spans="1:2" ht="15">
      <c r="A3" s="2" t="str">
        <f>RECAP!E10</f>
        <v>LUC </v>
      </c>
      <c r="B3" s="1"/>
    </row>
    <row r="4" ht="12.75">
      <c r="A4" s="2" t="str">
        <f>RECAP!E11</f>
        <v>JOJO</v>
      </c>
    </row>
    <row r="5" ht="12.75">
      <c r="A5" s="2" t="str">
        <f>RECAP!E12</f>
        <v>JC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G5"/>
  <sheetViews>
    <sheetView zoomScalePageLayoutView="0" workbookViewId="0" topLeftCell="A1">
      <selection activeCell="A1" sqref="A1:A5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3.5" thickBot="1">
      <c r="A1" s="2" t="str">
        <f>RECAP!F8</f>
        <v>ROSY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2.75">
      <c r="A2" s="2" t="str">
        <f>RECAP!F9</f>
        <v>OLIVE</v>
      </c>
      <c r="C2" s="4" t="s">
        <v>39</v>
      </c>
      <c r="D2" s="4" t="s">
        <v>40</v>
      </c>
      <c r="E2" s="4" t="s">
        <v>41</v>
      </c>
      <c r="F2" s="4" t="s">
        <v>37</v>
      </c>
      <c r="G2" s="4" t="s">
        <v>38</v>
      </c>
    </row>
    <row r="3" spans="1:2" ht="15">
      <c r="A3" s="2" t="str">
        <f>RECAP!F10</f>
        <v>JOSE</v>
      </c>
      <c r="B3" s="1"/>
    </row>
    <row r="4" ht="12.75">
      <c r="A4" s="2" t="str">
        <f>RECAP!F11</f>
        <v>JACK</v>
      </c>
    </row>
    <row r="5" ht="12.75">
      <c r="A5" s="2" t="str">
        <f>RECAP!F12</f>
        <v>MACOVA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G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3.5" thickBot="1">
      <c r="A1" s="2" t="str">
        <f>RECAP!G8</f>
        <v>MARINE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2.75">
      <c r="A2" s="2" t="str">
        <f>RECAP!G9</f>
        <v>RICHARD</v>
      </c>
      <c r="C2" s="4" t="s">
        <v>42</v>
      </c>
      <c r="D2" s="4" t="s">
        <v>45</v>
      </c>
      <c r="E2" s="4" t="s">
        <v>44</v>
      </c>
      <c r="F2" s="4" t="s">
        <v>46</v>
      </c>
      <c r="G2" s="4" t="s">
        <v>43</v>
      </c>
    </row>
    <row r="3" spans="1:2" ht="15">
      <c r="A3" s="2" t="str">
        <f>RECAP!G10</f>
        <v>NICO</v>
      </c>
      <c r="B3" s="1"/>
    </row>
    <row r="4" ht="12.75">
      <c r="A4" s="2" t="str">
        <f>RECAP!G11</f>
        <v>RORO80</v>
      </c>
    </row>
    <row r="5" ht="12.75">
      <c r="A5" s="2" t="str">
        <f>RECAP!G12</f>
        <v>PACO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/>
  <dimension ref="A1:G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.421875" style="99" bestFit="1" customWidth="1"/>
    <col min="2" max="2" width="11.421875" style="99" customWidth="1"/>
    <col min="3" max="7" width="15.7109375" style="101" customWidth="1"/>
    <col min="8" max="16384" width="11.421875" style="99" customWidth="1"/>
  </cols>
  <sheetData>
    <row r="1" spans="1:7" ht="13.5" thickBot="1">
      <c r="A1" s="98">
        <f>RECAP!H8</f>
        <v>1</v>
      </c>
      <c r="C1" s="100" t="s">
        <v>0</v>
      </c>
      <c r="D1" s="100" t="s">
        <v>1</v>
      </c>
      <c r="E1" s="100" t="s">
        <v>2</v>
      </c>
      <c r="F1" s="100" t="s">
        <v>3</v>
      </c>
      <c r="G1" s="100" t="s">
        <v>4</v>
      </c>
    </row>
    <row r="2" spans="1:7" ht="12.75">
      <c r="A2" s="98">
        <f>RECAP!H9</f>
        <v>2</v>
      </c>
      <c r="C2" s="101">
        <v>2</v>
      </c>
      <c r="D2" s="101">
        <v>4</v>
      </c>
      <c r="E2" s="101">
        <v>1</v>
      </c>
      <c r="F2" s="101">
        <v>5</v>
      </c>
      <c r="G2" s="101">
        <v>3</v>
      </c>
    </row>
    <row r="3" spans="1:2" ht="15">
      <c r="A3" s="98">
        <f>RECAP!H10</f>
        <v>3</v>
      </c>
      <c r="B3" s="102"/>
    </row>
    <row r="4" ht="12.75">
      <c r="A4" s="98">
        <f>RECAP!H11</f>
        <v>4</v>
      </c>
    </row>
    <row r="5" ht="12.75">
      <c r="A5" s="98">
        <f>RECAP!H12</f>
        <v>5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4"/>
  <dimension ref="A1:G5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13.421875" style="0" bestFit="1" customWidth="1"/>
    <col min="3" max="7" width="15.7109375" style="4" customWidth="1"/>
  </cols>
  <sheetData>
    <row r="1" spans="1:7" ht="13.5" thickBot="1">
      <c r="A1" s="2">
        <f>RECAP!I8</f>
        <v>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2.75">
      <c r="A2" s="2">
        <f>RECAP!I9</f>
        <v>7</v>
      </c>
      <c r="C2" s="4">
        <v>9</v>
      </c>
      <c r="D2" s="4">
        <v>10</v>
      </c>
      <c r="E2" s="4">
        <v>6</v>
      </c>
      <c r="F2" s="4">
        <v>8</v>
      </c>
      <c r="G2" s="4">
        <v>7</v>
      </c>
    </row>
    <row r="3" spans="1:2" ht="15">
      <c r="A3" s="2">
        <f>RECAP!I10</f>
        <v>8</v>
      </c>
      <c r="B3" s="1"/>
    </row>
    <row r="4" ht="12.75">
      <c r="A4" s="2">
        <f>RECAP!I11</f>
        <v>9</v>
      </c>
    </row>
    <row r="5" ht="12.75">
      <c r="A5" s="2">
        <f>RECAP!I12</f>
        <v>10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Votre nom d'utilisateur</dc:creator>
  <cp:keywords/>
  <dc:description/>
  <cp:lastModifiedBy>CGT Denyfontaine</cp:lastModifiedBy>
  <cp:lastPrinted>2010-12-02T20:33:59Z</cp:lastPrinted>
  <dcterms:created xsi:type="dcterms:W3CDTF">2008-01-08T14:50:31Z</dcterms:created>
  <dcterms:modified xsi:type="dcterms:W3CDTF">2010-12-02T22:25:08Z</dcterms:modified>
  <cp:category/>
  <cp:version/>
  <cp:contentType/>
  <cp:contentStatus/>
</cp:coreProperties>
</file>